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D:\박준성\엑셀공대녀\6_품목별 손익계산표\등록파일(20220915)\"/>
    </mc:Choice>
  </mc:AlternateContent>
  <bookViews>
    <workbookView xWindow="-120" yWindow="-120" windowWidth="29040" windowHeight="15840"/>
  </bookViews>
  <sheets>
    <sheet name="손익계산표" sheetId="5" r:id="rId1"/>
    <sheet name="option" sheetId="6" state="veryHidden" r:id="rId2"/>
  </sheets>
  <definedNames>
    <definedName name="_xlnm.Print_Area" localSheetId="0">손익계산표!$B$2:$P$38</definedName>
    <definedName name="연도">option!$A$2:$A$35</definedName>
    <definedName name="월">option!$B$2:$B$13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5" l="1"/>
  <c r="P32" i="5" l="1"/>
  <c r="O32" i="5"/>
  <c r="O33" i="5" s="1"/>
  <c r="P20" i="5"/>
  <c r="O20" i="5"/>
  <c r="P8" i="5"/>
  <c r="O8" i="5"/>
  <c r="N8" i="5"/>
  <c r="I25" i="5"/>
  <c r="J15" i="5" s="1"/>
  <c r="J24" i="5"/>
  <c r="J23" i="5"/>
  <c r="J22" i="5"/>
  <c r="J21" i="5"/>
  <c r="J20" i="5"/>
  <c r="D25" i="5"/>
  <c r="E15" i="5" s="1"/>
  <c r="E24" i="5"/>
  <c r="E23" i="5"/>
  <c r="C7" i="5"/>
  <c r="P35" i="5" l="1"/>
  <c r="E20" i="5"/>
  <c r="E21" i="5"/>
  <c r="E22" i="5"/>
  <c r="E17" i="5"/>
  <c r="O36" i="5"/>
  <c r="O37" i="5" s="1"/>
  <c r="O35" i="5"/>
  <c r="P33" i="5"/>
  <c r="P36" i="5" s="1"/>
  <c r="P37" i="5" s="1"/>
  <c r="E18" i="5"/>
  <c r="E16" i="5"/>
  <c r="E19" i="5"/>
  <c r="J16" i="5"/>
  <c r="J18" i="5" l="1"/>
  <c r="J19" i="5"/>
  <c r="C8" i="5"/>
  <c r="E10" i="5"/>
  <c r="C11" i="5" s="1"/>
  <c r="C9" i="5"/>
  <c r="E9" i="5" s="1"/>
  <c r="E25" i="5"/>
  <c r="J25" i="5" l="1"/>
  <c r="E8" i="5"/>
  <c r="C10" i="5"/>
  <c r="N19" i="5"/>
  <c r="N20" i="5" l="1"/>
  <c r="N32" i="5"/>
  <c r="N33" i="5" s="1"/>
  <c r="N35" i="5" l="1"/>
  <c r="N36" i="5"/>
  <c r="N37" i="5" s="1"/>
</calcChain>
</file>

<file path=xl/comments1.xml><?xml version="1.0" encoding="utf-8"?>
<comments xmlns="http://schemas.openxmlformats.org/spreadsheetml/2006/main">
  <authors>
    <author>예스폼_박준성</author>
  </authors>
  <commentList>
    <comment ref="M4" authorId="0" shapeId="0">
      <text>
        <r>
          <rPr>
            <b/>
            <sz val="9"/>
            <color indexed="63"/>
            <rFont val="맑은 고딕"/>
            <family val="3"/>
            <charset val="129"/>
          </rPr>
          <t>3가지 비교군을 입력합니다.</t>
        </r>
      </text>
    </comment>
    <comment ref="B9" authorId="0" shapeId="0">
      <text>
        <r>
          <rPr>
            <b/>
            <sz val="9"/>
            <color indexed="63"/>
            <rFont val="맑은 고딕"/>
            <family val="3"/>
            <charset val="129"/>
          </rPr>
          <t>공헌이익 :</t>
        </r>
        <r>
          <rPr>
            <sz val="9"/>
            <color indexed="63"/>
            <rFont val="맑은 고딕"/>
            <family val="3"/>
            <charset val="129"/>
          </rPr>
          <t xml:space="preserve"> 매출액 -변동비</t>
        </r>
      </text>
    </comment>
    <comment ref="B10" authorId="0" shapeId="0">
      <text>
        <r>
          <rPr>
            <b/>
            <sz val="9"/>
            <color indexed="63"/>
            <rFont val="맑은 고딕"/>
            <family val="3"/>
            <charset val="129"/>
          </rPr>
          <t xml:space="preserve">BEP 판매량 : </t>
        </r>
        <r>
          <rPr>
            <sz val="9"/>
            <color indexed="63"/>
            <rFont val="맑은 고딕"/>
            <family val="3"/>
            <charset val="129"/>
          </rPr>
          <t>고정비 / 단위당 공헌이익</t>
        </r>
      </text>
    </comment>
    <comment ref="D10" authorId="0" shapeId="0">
      <text>
        <r>
          <rPr>
            <b/>
            <sz val="9"/>
            <color indexed="63"/>
            <rFont val="맑은 고딕"/>
            <family val="3"/>
            <charset val="129"/>
          </rPr>
          <t xml:space="preserve">BEP 매출액 : </t>
        </r>
        <r>
          <rPr>
            <sz val="9"/>
            <color indexed="63"/>
            <rFont val="맑은 고딕"/>
            <family val="3"/>
            <charset val="129"/>
          </rPr>
          <t>고정비 / (1-변동비 / 매출액)</t>
        </r>
      </text>
    </comment>
    <comment ref="M33" authorId="0" shapeId="0">
      <text>
        <r>
          <rPr>
            <b/>
            <sz val="9"/>
            <color indexed="63"/>
            <rFont val="맑은 고딕"/>
            <family val="3"/>
            <charset val="129"/>
          </rPr>
          <t xml:space="preserve">총 변동비 : </t>
        </r>
        <r>
          <rPr>
            <sz val="9"/>
            <color indexed="63"/>
            <rFont val="맑은 고딕"/>
            <family val="3"/>
            <charset val="129"/>
          </rPr>
          <t>단위당 변동비 * 수량</t>
        </r>
      </text>
    </comment>
  </commentList>
</comments>
</file>

<file path=xl/sharedStrings.xml><?xml version="1.0" encoding="utf-8"?>
<sst xmlns="http://schemas.openxmlformats.org/spreadsheetml/2006/main" count="60" uniqueCount="55">
  <si>
    <t>품목</t>
    <phoneticPr fontId="2" type="noConversion"/>
  </si>
  <si>
    <t>고정비용</t>
    <phoneticPr fontId="2" type="noConversion"/>
  </si>
  <si>
    <t>변동비용</t>
    <phoneticPr fontId="2" type="noConversion"/>
  </si>
  <si>
    <t>월</t>
    <phoneticPr fontId="2" type="noConversion"/>
  </si>
  <si>
    <t>연도</t>
    <phoneticPr fontId="2" type="noConversion"/>
  </si>
  <si>
    <t>손익분기점</t>
    <phoneticPr fontId="2" type="noConversion"/>
  </si>
  <si>
    <t>합계</t>
    <phoneticPr fontId="2" type="noConversion"/>
  </si>
  <si>
    <t>비율</t>
    <phoneticPr fontId="2" type="noConversion"/>
  </si>
  <si>
    <t>구분</t>
    <phoneticPr fontId="2" type="noConversion"/>
  </si>
  <si>
    <t>BEP매출액</t>
    <phoneticPr fontId="2" type="noConversion"/>
  </si>
  <si>
    <t>BEP판매량</t>
    <phoneticPr fontId="2" type="noConversion"/>
  </si>
  <si>
    <t>손익액</t>
    <phoneticPr fontId="2" type="noConversion"/>
  </si>
  <si>
    <t>고정항목(월)</t>
    <phoneticPr fontId="2" type="noConversion"/>
  </si>
  <si>
    <t>변동항목(단위)</t>
    <phoneticPr fontId="2" type="noConversion"/>
  </si>
  <si>
    <t>공헌이익률</t>
    <phoneticPr fontId="2" type="noConversion"/>
  </si>
  <si>
    <t>손익액</t>
    <phoneticPr fontId="2" type="noConversion"/>
  </si>
  <si>
    <t>Goods A</t>
    <phoneticPr fontId="2" type="noConversion"/>
  </si>
  <si>
    <t>Case A</t>
    <phoneticPr fontId="2" type="noConversion"/>
  </si>
  <si>
    <t>Case B</t>
    <phoneticPr fontId="2" type="noConversion"/>
  </si>
  <si>
    <t>Case A</t>
    <phoneticPr fontId="2" type="noConversion"/>
  </si>
  <si>
    <t>Standard</t>
    <phoneticPr fontId="2" type="noConversion"/>
  </si>
  <si>
    <t>Standard</t>
    <phoneticPr fontId="2" type="noConversion"/>
  </si>
  <si>
    <t>Case A</t>
    <phoneticPr fontId="2" type="noConversion"/>
  </si>
  <si>
    <t>Case B</t>
    <phoneticPr fontId="2" type="noConversion"/>
  </si>
  <si>
    <t>Standard</t>
    <phoneticPr fontId="2" type="noConversion"/>
  </si>
  <si>
    <t>Case B</t>
    <phoneticPr fontId="2" type="noConversion"/>
  </si>
  <si>
    <t>고정항목</t>
    <phoneticPr fontId="2" type="noConversion"/>
  </si>
  <si>
    <t>고정비용(월)</t>
    <phoneticPr fontId="2" type="noConversion"/>
  </si>
  <si>
    <t>변동비용(단위당)</t>
    <phoneticPr fontId="2" type="noConversion"/>
  </si>
  <si>
    <t>판매가(단위당)</t>
    <phoneticPr fontId="2" type="noConversion"/>
  </si>
  <si>
    <t>판매량(예상)</t>
    <phoneticPr fontId="2" type="noConversion"/>
  </si>
  <si>
    <t>매출액(예상)</t>
    <phoneticPr fontId="2" type="noConversion"/>
  </si>
  <si>
    <t>공헌이익(단위당)</t>
    <phoneticPr fontId="2" type="noConversion"/>
  </si>
  <si>
    <t>공헌이익률(단위당)</t>
    <phoneticPr fontId="2" type="noConversion"/>
  </si>
  <si>
    <t>공헌이익</t>
    <phoneticPr fontId="2" type="noConversion"/>
  </si>
  <si>
    <t>판매량(손익분기점)</t>
    <phoneticPr fontId="2" type="noConversion"/>
  </si>
  <si>
    <t>매출액(손익분기점)</t>
    <phoneticPr fontId="2" type="noConversion"/>
  </si>
  <si>
    <t>임대료</t>
    <phoneticPr fontId="2" type="noConversion"/>
  </si>
  <si>
    <t>식대</t>
    <phoneticPr fontId="2" type="noConversion"/>
  </si>
  <si>
    <t>임대료</t>
    <phoneticPr fontId="2" type="noConversion"/>
  </si>
  <si>
    <t>식대</t>
    <phoneticPr fontId="2" type="noConversion"/>
  </si>
  <si>
    <t>소계(단위당 변동비)</t>
    <phoneticPr fontId="2" type="noConversion"/>
  </si>
  <si>
    <t>소계(총 변동비)</t>
    <phoneticPr fontId="2" type="noConversion"/>
  </si>
  <si>
    <t>합계(단위당 변동비)</t>
    <phoneticPr fontId="2" type="noConversion"/>
  </si>
  <si>
    <t>판매가</t>
    <phoneticPr fontId="2" type="noConversion"/>
  </si>
  <si>
    <t>판매량(예상)</t>
    <phoneticPr fontId="2" type="noConversion"/>
  </si>
  <si>
    <t>매출액(예상)</t>
    <phoneticPr fontId="2" type="noConversion"/>
  </si>
  <si>
    <t>소계(총 고정비)</t>
    <phoneticPr fontId="2" type="noConversion"/>
  </si>
  <si>
    <t xml:space="preserve"> 손익계산표</t>
    <phoneticPr fontId="3" type="noConversion"/>
  </si>
  <si>
    <t>손익계산표(Simulation)</t>
    <phoneticPr fontId="2" type="noConversion"/>
  </si>
  <si>
    <t>품목정보</t>
    <phoneticPr fontId="2" type="noConversion"/>
  </si>
  <si>
    <t>변동항목</t>
    <phoneticPr fontId="2" type="noConversion"/>
  </si>
  <si>
    <t>원재료비</t>
    <phoneticPr fontId="2" type="noConversion"/>
  </si>
  <si>
    <t>포장비</t>
    <phoneticPr fontId="2" type="noConversion"/>
  </si>
  <si>
    <t>원재료비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</si>
</sst>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;[Red]\-#,##0\ "/>
    <numFmt numFmtId="177" formatCode="0.0%"/>
    <numFmt numFmtId="178" formatCode="#,##0_ "/>
  </numFmts>
  <fonts count="25" x14ac:knownFonts="1">
    <font>
      <sz val="9"/>
      <color theme="1"/>
      <name val="맑은 고딕"/>
      <family val="2"/>
      <charset val="129"/>
    </font>
    <font>
      <b/>
      <sz val="17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2"/>
      <charset val="129"/>
      <scheme val="major"/>
    </font>
    <font>
      <b/>
      <sz val="9"/>
      <color theme="3" tint="0.39997558519241921"/>
      <name val="맑은 고딕"/>
      <family val="3"/>
      <charset val="129"/>
      <scheme val="major"/>
    </font>
    <font>
      <sz val="9"/>
      <color theme="1" tint="0.249977111117893"/>
      <name val="Verdana"/>
      <family val="2"/>
    </font>
    <font>
      <sz val="9"/>
      <color theme="1" tint="0.249977111117893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9"/>
      <color theme="5" tint="-0.249977111117893"/>
      <name val="맑은 고딕"/>
      <family val="3"/>
      <charset val="129"/>
      <scheme val="major"/>
    </font>
    <font>
      <b/>
      <sz val="9"/>
      <color theme="5" tint="-0.249977111117893"/>
      <name val="Verdana"/>
      <family val="2"/>
    </font>
    <font>
      <b/>
      <sz val="9"/>
      <color theme="7" tint="-0.249977111117893"/>
      <name val="Verdana"/>
      <family val="2"/>
    </font>
    <font>
      <b/>
      <sz val="9"/>
      <color theme="1" tint="0.249977111117893"/>
      <name val="맑은 고딕"/>
      <family val="3"/>
      <charset val="129"/>
    </font>
    <font>
      <b/>
      <sz val="9"/>
      <color theme="0"/>
      <name val="맑은 고딕"/>
      <family val="3"/>
      <charset val="129"/>
    </font>
    <font>
      <b/>
      <sz val="9"/>
      <color theme="3" tint="0.39997558519241921"/>
      <name val="Verdana"/>
      <family val="2"/>
    </font>
    <font>
      <b/>
      <sz val="9"/>
      <color theme="3" tint="0.39997558519241921"/>
      <name val="맑은 고딕"/>
      <family val="3"/>
      <charset val="129"/>
    </font>
    <font>
      <b/>
      <sz val="9"/>
      <color theme="1" tint="0.249977111117893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9"/>
      <color theme="4" tint="-0.499984740745262"/>
      <name val="맑은 고딕"/>
      <family val="2"/>
      <charset val="129"/>
      <scheme val="major"/>
    </font>
    <font>
      <b/>
      <sz val="9"/>
      <color theme="4" tint="-0.499984740745262"/>
      <name val="맑은 고딕"/>
      <family val="3"/>
      <charset val="129"/>
      <scheme val="major"/>
    </font>
    <font>
      <b/>
      <sz val="9"/>
      <color indexed="63"/>
      <name val="맑은 고딕"/>
      <family val="3"/>
      <charset val="129"/>
    </font>
    <font>
      <sz val="9"/>
      <color indexed="63"/>
      <name val="맑은 고딕"/>
      <family val="3"/>
      <charset val="129"/>
    </font>
    <font>
      <b/>
      <sz val="9"/>
      <color theme="4" tint="-0.499984740745262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theme="0" tint="-0.499984740745262"/>
      </bottom>
      <diagonal/>
    </border>
    <border>
      <left/>
      <right/>
      <top/>
      <bottom style="medium">
        <color theme="3" tint="0.39991454817346722"/>
      </bottom>
      <diagonal/>
    </border>
    <border>
      <left/>
      <right/>
      <top/>
      <bottom style="medium">
        <color theme="5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5"/>
      </top>
      <bottom/>
      <diagonal/>
    </border>
    <border>
      <left/>
      <right/>
      <top/>
      <bottom style="medium">
        <color theme="8" tint="-0.2499465926084170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0" tint="-0.14996795556505021"/>
      </right>
      <top style="medium">
        <color theme="5"/>
      </top>
      <bottom/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/>
      <right/>
      <top/>
      <bottom style="thin">
        <color theme="3" tint="0.39994506668294322"/>
      </bottom>
      <diagonal/>
    </border>
    <border>
      <left/>
      <right/>
      <top/>
      <bottom style="thin">
        <color theme="5"/>
      </bottom>
      <diagonal/>
    </border>
    <border>
      <left/>
      <right style="thin">
        <color theme="0" tint="-0.14996795556505021"/>
      </right>
      <top/>
      <bottom style="thin">
        <color theme="5"/>
      </bottom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thin">
        <color theme="0" tint="-0.14993743705557422"/>
      </right>
      <top/>
      <bottom style="thin">
        <color theme="3" tint="0.39994506668294322"/>
      </bottom>
      <diagonal/>
    </border>
    <border>
      <left/>
      <right/>
      <top style="medium">
        <color theme="3" tint="0.3999145481734672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3" tint="0.39994506668294322"/>
      </top>
      <bottom/>
      <diagonal/>
    </border>
    <border>
      <left/>
      <right style="thin">
        <color theme="0" tint="-0.14996795556505021"/>
      </right>
      <top/>
      <bottom style="thin">
        <color theme="3" tint="0.399945066682943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3" tint="0.39994506668294322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3" tint="0.39994506668294322"/>
      </bottom>
      <diagonal/>
    </border>
    <border>
      <left/>
      <right style="thin">
        <color theme="0" tint="-0.14996795556505021"/>
      </right>
      <top style="medium">
        <color theme="3" tint="0.39991454817346722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0691854609822"/>
      </right>
      <top style="thin">
        <color theme="0" tint="-0.14996795556505021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0" tint="-0.14996795556505021"/>
      </right>
      <top style="thin">
        <color theme="3" tint="0.39991454817346722"/>
      </top>
      <bottom/>
      <diagonal/>
    </border>
    <border>
      <left/>
      <right style="hair">
        <color theme="0" tint="-0.499984740745262"/>
      </right>
      <top/>
      <bottom/>
      <diagonal/>
    </border>
    <border>
      <left/>
      <right/>
      <top style="medium">
        <color theme="3" tint="0.39991454817346722"/>
      </top>
      <bottom/>
      <diagonal/>
    </border>
    <border>
      <left/>
      <right style="thin">
        <color theme="0" tint="-0.14996795556505021"/>
      </right>
      <top style="medium">
        <color theme="3" tint="0.39991454817346722"/>
      </top>
      <bottom/>
      <diagonal/>
    </border>
    <border>
      <left/>
      <right/>
      <top/>
      <bottom style="medium">
        <color theme="4"/>
      </bottom>
      <diagonal/>
    </border>
    <border>
      <left style="thin">
        <color theme="4" tint="-9.9978637043366805E-2"/>
      </left>
      <right/>
      <top style="thin">
        <color theme="4" tint="-9.9978637043366805E-2"/>
      </top>
      <bottom style="thin">
        <color theme="4" tint="-9.9978637043366805E-2"/>
      </bottom>
      <diagonal/>
    </border>
    <border>
      <left/>
      <right/>
      <top style="thin">
        <color theme="4" tint="-9.9978637043366805E-2"/>
      </top>
      <bottom style="thin">
        <color theme="4" tint="-9.9978637043366805E-2"/>
      </bottom>
      <diagonal/>
    </border>
    <border>
      <left/>
      <right style="thin">
        <color theme="4" tint="-9.9978637043366805E-2"/>
      </right>
      <top style="thin">
        <color theme="4" tint="-9.9978637043366805E-2"/>
      </top>
      <bottom style="thin">
        <color theme="4" tint="-9.9978637043366805E-2"/>
      </bottom>
      <diagonal/>
    </border>
    <border>
      <left/>
      <right/>
      <top/>
      <bottom style="medium">
        <color theme="4" tint="-9.9978637043366805E-2"/>
      </bottom>
      <diagonal/>
    </border>
  </borders>
  <cellStyleXfs count="6">
    <xf numFmtId="0" fontId="0" fillId="0" borderId="0">
      <alignment vertical="center"/>
    </xf>
    <xf numFmtId="0" fontId="5" fillId="0" borderId="1">
      <alignment horizontal="center" vertical="center" shrinkToFit="1"/>
    </xf>
    <xf numFmtId="0" fontId="4" fillId="0" borderId="2">
      <alignment horizontal="center" vertical="center" shrinkToFit="1"/>
    </xf>
    <xf numFmtId="0" fontId="4" fillId="0" borderId="3">
      <alignment horizontal="center" vertical="center" shrinkToFit="1"/>
    </xf>
    <xf numFmtId="0" fontId="5" fillId="0" borderId="45">
      <alignment horizontal="center" vertical="center" shrinkToFit="1"/>
    </xf>
    <xf numFmtId="0" fontId="10" fillId="0" borderId="11">
      <alignment horizontal="center" vertical="center" shrinkToFit="1"/>
    </xf>
  </cellStyleXfs>
  <cellXfs count="9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2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7" fillId="0" borderId="10" xfId="0" applyNumberFormat="1" applyFont="1" applyBorder="1" applyAlignment="1">
      <alignment vertical="center" shrinkToFit="1"/>
    </xf>
    <xf numFmtId="41" fontId="8" fillId="0" borderId="0" xfId="0" applyNumberFormat="1" applyFont="1" applyBorder="1" applyAlignment="1">
      <alignment horizontal="left" vertical="center" shrinkToFit="1"/>
    </xf>
    <xf numFmtId="0" fontId="4" fillId="0" borderId="0" xfId="3" applyNumberFormat="1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41" fontId="9" fillId="0" borderId="0" xfId="0" applyNumberFormat="1" applyFont="1" applyAlignment="1">
      <alignment horizontal="left" vertical="center" shrinkToFit="1"/>
    </xf>
    <xf numFmtId="176" fontId="12" fillId="0" borderId="14" xfId="0" applyNumberFormat="1" applyFont="1" applyBorder="1" applyAlignment="1">
      <alignment vertical="center" shrinkToFit="1"/>
    </xf>
    <xf numFmtId="177" fontId="12" fillId="0" borderId="15" xfId="0" applyNumberFormat="1" applyFont="1" applyBorder="1" applyAlignment="1">
      <alignment vertical="center" shrinkToFit="1"/>
    </xf>
    <xf numFmtId="176" fontId="7" fillId="0" borderId="0" xfId="0" applyNumberFormat="1" applyFont="1" applyFill="1" applyBorder="1" applyAlignment="1">
      <alignment vertical="center" shrinkToFit="1"/>
    </xf>
    <xf numFmtId="41" fontId="17" fillId="0" borderId="19" xfId="0" applyNumberFormat="1" applyFont="1" applyFill="1" applyBorder="1" applyAlignment="1">
      <alignment horizontal="left" vertical="center" shrinkToFit="1"/>
    </xf>
    <xf numFmtId="176" fontId="7" fillId="2" borderId="20" xfId="0" applyNumberFormat="1" applyFont="1" applyFill="1" applyBorder="1" applyAlignment="1">
      <alignment vertical="center" shrinkToFit="1"/>
    </xf>
    <xf numFmtId="176" fontId="7" fillId="2" borderId="0" xfId="0" applyNumberFormat="1" applyFont="1" applyFill="1" applyBorder="1" applyAlignment="1">
      <alignment vertical="center" shrinkToFit="1"/>
    </xf>
    <xf numFmtId="176" fontId="7" fillId="0" borderId="0" xfId="0" applyNumberFormat="1" applyFont="1" applyBorder="1" applyAlignment="1">
      <alignment vertical="center" shrinkToFit="1"/>
    </xf>
    <xf numFmtId="176" fontId="7" fillId="0" borderId="22" xfId="0" applyNumberFormat="1" applyFont="1" applyBorder="1" applyAlignment="1">
      <alignment vertical="center" shrinkToFit="1"/>
    </xf>
    <xf numFmtId="41" fontId="17" fillId="0" borderId="24" xfId="0" applyNumberFormat="1" applyFont="1" applyFill="1" applyBorder="1" applyAlignment="1">
      <alignment horizontal="left" vertical="center" shrinkToFit="1"/>
    </xf>
    <xf numFmtId="177" fontId="7" fillId="2" borderId="0" xfId="0" applyNumberFormat="1" applyFont="1" applyFill="1" applyBorder="1" applyAlignment="1">
      <alignment vertical="center" shrinkToFit="1"/>
    </xf>
    <xf numFmtId="176" fontId="7" fillId="0" borderId="26" xfId="0" applyNumberFormat="1" applyFont="1" applyFill="1" applyBorder="1" applyAlignment="1">
      <alignment vertical="center" shrinkToFit="1"/>
    </xf>
    <xf numFmtId="176" fontId="7" fillId="0" borderId="21" xfId="0" applyNumberFormat="1" applyFont="1" applyFill="1" applyBorder="1" applyAlignment="1">
      <alignment vertical="center" shrinkToFit="1"/>
    </xf>
    <xf numFmtId="177" fontId="7" fillId="2" borderId="20" xfId="0" applyNumberFormat="1" applyFont="1" applyFill="1" applyBorder="1" applyAlignment="1">
      <alignment vertical="center" shrinkToFit="1"/>
    </xf>
    <xf numFmtId="41" fontId="14" fillId="0" borderId="28" xfId="0" applyNumberFormat="1" applyFont="1" applyFill="1" applyBorder="1" applyAlignment="1">
      <alignment horizontal="left" vertical="center" shrinkToFit="1"/>
    </xf>
    <xf numFmtId="41" fontId="14" fillId="0" borderId="12" xfId="0" applyNumberFormat="1" applyFont="1" applyFill="1" applyBorder="1" applyAlignment="1">
      <alignment horizontal="left" vertical="center" shrinkToFit="1"/>
    </xf>
    <xf numFmtId="41" fontId="14" fillId="0" borderId="29" xfId="0" applyNumberFormat="1" applyFont="1" applyFill="1" applyBorder="1" applyAlignment="1">
      <alignment horizontal="left" vertical="center" shrinkToFit="1"/>
    </xf>
    <xf numFmtId="41" fontId="14" fillId="0" borderId="30" xfId="0" applyNumberFormat="1" applyFont="1" applyFill="1" applyBorder="1" applyAlignment="1">
      <alignment horizontal="left" vertical="center" shrinkToFit="1"/>
    </xf>
    <xf numFmtId="41" fontId="14" fillId="0" borderId="31" xfId="0" applyNumberFormat="1" applyFont="1" applyFill="1" applyBorder="1" applyAlignment="1">
      <alignment horizontal="left" vertical="center" shrinkToFit="1"/>
    </xf>
    <xf numFmtId="41" fontId="14" fillId="0" borderId="32" xfId="0" applyNumberFormat="1" applyFont="1" applyFill="1" applyBorder="1" applyAlignment="1">
      <alignment horizontal="left" vertical="center" shrinkToFit="1"/>
    </xf>
    <xf numFmtId="41" fontId="14" fillId="2" borderId="33" xfId="0" applyNumberFormat="1" applyFont="1" applyFill="1" applyBorder="1" applyAlignment="1">
      <alignment horizontal="left" vertical="center" shrinkToFit="1"/>
    </xf>
    <xf numFmtId="41" fontId="14" fillId="2" borderId="29" xfId="0" applyNumberFormat="1" applyFont="1" applyFill="1" applyBorder="1" applyAlignment="1">
      <alignment horizontal="left" vertical="center" shrinkToFit="1"/>
    </xf>
    <xf numFmtId="41" fontId="14" fillId="2" borderId="34" xfId="0" applyNumberFormat="1" applyFont="1" applyFill="1" applyBorder="1" applyAlignment="1">
      <alignment horizontal="left" vertical="center" shrinkToFit="1"/>
    </xf>
    <xf numFmtId="177" fontId="12" fillId="4" borderId="10" xfId="0" applyNumberFormat="1" applyFont="1" applyFill="1" applyBorder="1" applyAlignment="1">
      <alignment vertical="center" shrinkToFit="1"/>
    </xf>
    <xf numFmtId="177" fontId="12" fillId="4" borderId="0" xfId="0" applyNumberFormat="1" applyFont="1" applyFill="1" applyBorder="1" applyAlignment="1">
      <alignment vertical="center" shrinkToFit="1"/>
    </xf>
    <xf numFmtId="177" fontId="12" fillId="4" borderId="22" xfId="0" applyNumberFormat="1" applyFont="1" applyFill="1" applyBorder="1" applyAlignment="1">
      <alignment vertical="center" shrinkToFit="1"/>
    </xf>
    <xf numFmtId="176" fontId="16" fillId="0" borderId="20" xfId="0" applyNumberFormat="1" applyFont="1" applyFill="1" applyBorder="1" applyAlignment="1">
      <alignment vertical="center" shrinkToFit="1"/>
    </xf>
    <xf numFmtId="176" fontId="16" fillId="0" borderId="36" xfId="0" applyNumberFormat="1" applyFont="1" applyFill="1" applyBorder="1" applyAlignment="1">
      <alignment vertical="center" shrinkToFit="1"/>
    </xf>
    <xf numFmtId="176" fontId="7" fillId="0" borderId="37" xfId="0" applyNumberFormat="1" applyFont="1" applyFill="1" applyBorder="1" applyAlignment="1">
      <alignment vertical="center" shrinkToFit="1"/>
    </xf>
    <xf numFmtId="176" fontId="16" fillId="0" borderId="0" xfId="0" applyNumberFormat="1" applyFont="1" applyFill="1" applyBorder="1" applyAlignment="1">
      <alignment vertical="center" shrinkToFit="1"/>
    </xf>
    <xf numFmtId="176" fontId="16" fillId="0" borderId="25" xfId="0" applyNumberFormat="1" applyFont="1" applyFill="1" applyBorder="1" applyAlignment="1">
      <alignment vertical="center" shrinkToFit="1"/>
    </xf>
    <xf numFmtId="176" fontId="16" fillId="0" borderId="39" xfId="0" applyNumberFormat="1" applyFont="1" applyFill="1" applyBorder="1" applyAlignment="1">
      <alignment vertical="center" shrinkToFit="1"/>
    </xf>
    <xf numFmtId="176" fontId="16" fillId="0" borderId="40" xfId="0" applyNumberFormat="1" applyFont="1" applyFill="1" applyBorder="1" applyAlignment="1">
      <alignment vertical="center" shrinkToFit="1"/>
    </xf>
    <xf numFmtId="0" fontId="4" fillId="0" borderId="0" xfId="2" applyBorder="1">
      <alignment horizontal="center" vertical="center" shrinkToFit="1"/>
    </xf>
    <xf numFmtId="176" fontId="16" fillId="3" borderId="17" xfId="0" applyNumberFormat="1" applyFont="1" applyFill="1" applyBorder="1" applyAlignment="1">
      <alignment vertical="center" shrinkToFit="1"/>
    </xf>
    <xf numFmtId="176" fontId="16" fillId="3" borderId="18" xfId="0" applyNumberFormat="1" applyFont="1" applyFill="1" applyBorder="1" applyAlignment="1">
      <alignment vertical="center" shrinkToFit="1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42" xfId="0" applyNumberFormat="1" applyFill="1" applyBorder="1" applyAlignment="1">
      <alignment horizontal="center" vertical="center"/>
    </xf>
    <xf numFmtId="0" fontId="5" fillId="0" borderId="42" xfId="4" applyNumberFormat="1" applyFont="1" applyFill="1" applyBorder="1" applyAlignment="1">
      <alignment horizontal="center" vertical="center"/>
    </xf>
    <xf numFmtId="0" fontId="13" fillId="0" borderId="42" xfId="0" applyNumberFormat="1" applyFont="1" applyFill="1" applyBorder="1" applyAlignment="1">
      <alignment horizontal="center" vertical="center"/>
    </xf>
    <xf numFmtId="41" fontId="19" fillId="0" borderId="0" xfId="2" applyNumberFormat="1" applyFont="1" applyBorder="1" applyAlignment="1">
      <alignment horizontal="left" vertical="center" shrinkToFit="1"/>
    </xf>
    <xf numFmtId="41" fontId="19" fillId="0" borderId="2" xfId="2" applyNumberFormat="1" applyFont="1" applyAlignment="1">
      <alignment horizontal="left" vertical="center" shrinkToFit="1"/>
    </xf>
    <xf numFmtId="41" fontId="18" fillId="0" borderId="12" xfId="0" applyNumberFormat="1" applyFont="1" applyFill="1" applyBorder="1" applyAlignment="1">
      <alignment horizontal="left" vertical="center" shrinkToFit="1"/>
    </xf>
    <xf numFmtId="41" fontId="18" fillId="0" borderId="29" xfId="0" applyNumberFormat="1" applyFont="1" applyFill="1" applyBorder="1" applyAlignment="1">
      <alignment horizontal="left" vertical="center" shrinkToFit="1"/>
    </xf>
    <xf numFmtId="41" fontId="17" fillId="0" borderId="35" xfId="0" applyNumberFormat="1" applyFont="1" applyFill="1" applyBorder="1" applyAlignment="1">
      <alignment horizontal="left" vertical="center" shrinkToFit="1"/>
    </xf>
    <xf numFmtId="0" fontId="6" fillId="0" borderId="2" xfId="2" applyFont="1" applyAlignment="1">
      <alignment horizontal="center" vertical="center" shrinkToFit="1"/>
    </xf>
    <xf numFmtId="0" fontId="4" fillId="0" borderId="2" xfId="2" applyAlignment="1">
      <alignment horizontal="center" vertical="center" shrinkToFit="1"/>
    </xf>
    <xf numFmtId="0" fontId="15" fillId="5" borderId="38" xfId="0" applyFont="1" applyFill="1" applyBorder="1" applyAlignment="1">
      <alignment horizontal="center" vertical="center" shrinkToFit="1"/>
    </xf>
    <xf numFmtId="0" fontId="15" fillId="5" borderId="39" xfId="0" applyFont="1" applyFill="1" applyBorder="1" applyAlignment="1">
      <alignment horizontal="center" vertical="center" shrinkToFit="1"/>
    </xf>
    <xf numFmtId="0" fontId="15" fillId="5" borderId="40" xfId="0" applyFont="1" applyFill="1" applyBorder="1" applyAlignment="1">
      <alignment horizontal="center" vertical="center" shrinkToFit="1"/>
    </xf>
    <xf numFmtId="0" fontId="14" fillId="0" borderId="41" xfId="0" applyFont="1" applyFill="1" applyBorder="1" applyAlignment="1">
      <alignment horizontal="center" vertical="center" shrinkToFit="1"/>
    </xf>
    <xf numFmtId="0" fontId="14" fillId="0" borderId="29" xfId="0" applyFont="1" applyFill="1" applyBorder="1" applyAlignment="1">
      <alignment horizontal="center" vertical="center" shrinkToFit="1"/>
    </xf>
    <xf numFmtId="0" fontId="17" fillId="0" borderId="19" xfId="0" applyFont="1" applyFill="1" applyBorder="1" applyAlignment="1">
      <alignment horizontal="center" vertical="center" shrinkToFit="1"/>
    </xf>
    <xf numFmtId="41" fontId="17" fillId="0" borderId="38" xfId="0" applyNumberFormat="1" applyFont="1" applyFill="1" applyBorder="1" applyAlignment="1">
      <alignment horizontal="left" vertical="center" shrinkToFit="1"/>
    </xf>
    <xf numFmtId="176" fontId="16" fillId="2" borderId="21" xfId="0" applyNumberFormat="1" applyFont="1" applyFill="1" applyBorder="1" applyAlignment="1">
      <alignment vertical="center" shrinkToFit="1"/>
    </xf>
    <xf numFmtId="176" fontId="16" fillId="2" borderId="0" xfId="0" applyNumberFormat="1" applyFont="1" applyFill="1" applyBorder="1" applyAlignment="1">
      <alignment vertical="center" shrinkToFit="1"/>
    </xf>
    <xf numFmtId="0" fontId="1" fillId="6" borderId="0" xfId="0" applyNumberFormat="1" applyFont="1" applyFill="1" applyBorder="1" applyAlignment="1" applyProtection="1">
      <alignment vertical="center"/>
    </xf>
    <xf numFmtId="0" fontId="0" fillId="6" borderId="0" xfId="0" applyFill="1">
      <alignment vertical="center"/>
    </xf>
    <xf numFmtId="178" fontId="7" fillId="0" borderId="43" xfId="0" applyNumberFormat="1" applyFont="1" applyFill="1" applyBorder="1" applyAlignment="1">
      <alignment vertical="center" shrinkToFit="1"/>
    </xf>
    <xf numFmtId="178" fontId="7" fillId="0" borderId="21" xfId="0" applyNumberFormat="1" applyFont="1" applyFill="1" applyBorder="1" applyAlignment="1">
      <alignment vertical="center" shrinkToFit="1"/>
    </xf>
    <xf numFmtId="41" fontId="14" fillId="2" borderId="44" xfId="0" applyNumberFormat="1" applyFont="1" applyFill="1" applyBorder="1" applyAlignment="1">
      <alignment horizontal="left" vertical="center" shrinkToFit="1"/>
    </xf>
    <xf numFmtId="0" fontId="0" fillId="0" borderId="0" xfId="0" applyFill="1" applyBorder="1">
      <alignment vertical="center"/>
    </xf>
    <xf numFmtId="0" fontId="5" fillId="0" borderId="49" xfId="4" applyBorder="1">
      <alignment horizontal="center" vertical="center" shrinkToFit="1"/>
    </xf>
    <xf numFmtId="0" fontId="0" fillId="0" borderId="0" xfId="0" applyFill="1">
      <alignment vertical="center"/>
    </xf>
    <xf numFmtId="41" fontId="14" fillId="0" borderId="0" xfId="0" applyNumberFormat="1" applyFont="1" applyFill="1" applyBorder="1" applyAlignment="1">
      <alignment horizontal="left" vertical="center" shrinkToFit="1"/>
    </xf>
    <xf numFmtId="176" fontId="24" fillId="0" borderId="47" xfId="0" applyNumberFormat="1" applyFont="1" applyBorder="1" applyAlignment="1">
      <alignment vertical="center" shrinkToFit="1"/>
    </xf>
    <xf numFmtId="177" fontId="24" fillId="0" borderId="48" xfId="0" applyNumberFormat="1" applyFont="1" applyBorder="1" applyAlignment="1">
      <alignment vertical="center" shrinkToFit="1"/>
    </xf>
    <xf numFmtId="177" fontId="24" fillId="7" borderId="0" xfId="0" applyNumberFormat="1" applyFont="1" applyFill="1" applyBorder="1" applyAlignment="1">
      <alignment vertical="center" shrinkToFit="1"/>
    </xf>
    <xf numFmtId="41" fontId="18" fillId="0" borderId="0" xfId="0" applyNumberFormat="1" applyFont="1" applyBorder="1" applyAlignment="1">
      <alignment horizontal="left" vertical="center" shrinkToFit="1"/>
    </xf>
    <xf numFmtId="41" fontId="18" fillId="0" borderId="12" xfId="0" applyNumberFormat="1" applyFont="1" applyBorder="1" applyAlignment="1">
      <alignment horizontal="left" vertical="center" shrinkToFit="1"/>
    </xf>
    <xf numFmtId="41" fontId="18" fillId="0" borderId="22" xfId="0" applyNumberFormat="1" applyFont="1" applyBorder="1" applyAlignment="1">
      <alignment horizontal="left" vertical="center" shrinkToFit="1"/>
    </xf>
    <xf numFmtId="41" fontId="18" fillId="0" borderId="23" xfId="0" applyNumberFormat="1" applyFont="1" applyBorder="1" applyAlignment="1">
      <alignment horizontal="left" vertical="center" shrinkToFit="1"/>
    </xf>
    <xf numFmtId="41" fontId="11" fillId="0" borderId="13" xfId="0" applyNumberFormat="1" applyFont="1" applyBorder="1" applyAlignment="1">
      <alignment horizontal="left" vertical="center" shrinkToFit="1"/>
    </xf>
    <xf numFmtId="41" fontId="11" fillId="0" borderId="14" xfId="0" applyNumberFormat="1" applyFont="1" applyBorder="1" applyAlignment="1">
      <alignment horizontal="left" vertical="center" shrinkToFit="1"/>
    </xf>
    <xf numFmtId="0" fontId="20" fillId="0" borderId="49" xfId="4" applyFont="1" applyBorder="1">
      <alignment horizontal="center" vertical="center" shrinkToFit="1"/>
    </xf>
    <xf numFmtId="0" fontId="21" fillId="0" borderId="49" xfId="4" applyFont="1" applyBorder="1">
      <alignment horizontal="center" vertical="center" shrinkToFit="1"/>
    </xf>
    <xf numFmtId="41" fontId="21" fillId="0" borderId="46" xfId="0" applyNumberFormat="1" applyFont="1" applyBorder="1" applyAlignment="1">
      <alignment horizontal="left" vertical="center" shrinkToFit="1"/>
    </xf>
    <xf numFmtId="41" fontId="21" fillId="0" borderId="47" xfId="0" applyNumberFormat="1" applyFont="1" applyBorder="1" applyAlignment="1">
      <alignment horizontal="left" vertical="center" shrinkToFit="1"/>
    </xf>
    <xf numFmtId="41" fontId="14" fillId="0" borderId="27" xfId="0" applyNumberFormat="1" applyFont="1" applyFill="1" applyBorder="1" applyAlignment="1">
      <alignment horizontal="left" vertical="center" indent="1" shrinkToFit="1"/>
    </xf>
    <xf numFmtId="176" fontId="16" fillId="0" borderId="17" xfId="0" applyNumberFormat="1" applyFont="1" applyFill="1" applyBorder="1" applyAlignment="1">
      <alignment vertical="center" shrinkToFit="1"/>
    </xf>
    <xf numFmtId="176" fontId="16" fillId="0" borderId="18" xfId="0" applyNumberFormat="1" applyFont="1" applyFill="1" applyBorder="1" applyAlignment="1">
      <alignment vertical="center" shrinkToFit="1"/>
    </xf>
    <xf numFmtId="0" fontId="11" fillId="0" borderId="3" xfId="3" applyNumberFormat="1" applyFont="1" applyBorder="1" applyAlignment="1">
      <alignment horizontal="center" vertical="center" shrinkToFit="1"/>
    </xf>
    <xf numFmtId="41" fontId="18" fillId="0" borderId="10" xfId="0" applyNumberFormat="1" applyFont="1" applyBorder="1" applyAlignment="1">
      <alignment horizontal="left" vertical="center" shrinkToFit="1"/>
    </xf>
    <xf numFmtId="41" fontId="18" fillId="0" borderId="16" xfId="0" applyNumberFormat="1" applyFont="1" applyBorder="1" applyAlignment="1">
      <alignment horizontal="left" vertical="center" shrinkToFit="1"/>
    </xf>
  </cellXfs>
  <cellStyles count="6">
    <cellStyle name="스타일 1" xfId="1"/>
    <cellStyle name="스타일 2" xfId="2"/>
    <cellStyle name="스타일 3" xfId="3"/>
    <cellStyle name="스타일 4" xfId="4"/>
    <cellStyle name="스타일 5" xfId="5"/>
    <cellStyle name="표준" xfId="0" builtinId="0"/>
  </cellStyles>
  <dxfs count="2">
    <dxf>
      <border>
        <left/>
        <right/>
        <top/>
        <bottom style="thin">
          <color theme="0" tint="-0.499984740745262"/>
        </bottom>
        <vertical/>
        <horizontal/>
      </border>
    </dxf>
    <dxf>
      <border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14996795556505021"/>
        </horizontal>
      </border>
    </dxf>
  </dxfs>
  <tableStyles count="1" defaultTableStyle="TableStyleMedium2" defaultPivotStyle="PivotStyleLight16">
    <tableStyle name="표 스타일 1" pivot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손익계산표!$N$34</c:f>
              <c:strCache>
                <c:ptCount val="1"/>
                <c:pt idx="0">
                  <c:v>Standard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손익계산표!$M$35</c:f>
              <c:strCache>
                <c:ptCount val="1"/>
                <c:pt idx="0">
                  <c:v>BEP판매량</c:v>
                </c:pt>
              </c:strCache>
            </c:strRef>
          </c:cat>
          <c:val>
            <c:numRef>
              <c:f>손익계산표!$N$35</c:f>
              <c:numCache>
                <c:formatCode>#,##0_ ;[Red]\-#,##0\ </c:formatCode>
                <c:ptCount val="1"/>
                <c:pt idx="0">
                  <c:v>70.588235294117652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C9-43C2-B3A0-E86C700E27BA}"/>
            </c:ext>
          </c:extLst>
        </c:ser>
        <c:ser>
          <c:idx val="1"/>
          <c:order val="1"/>
          <c:tx>
            <c:strRef>
              <c:f>손익계산표!$O$34</c:f>
              <c:strCache>
                <c:ptCount val="1"/>
                <c:pt idx="0">
                  <c:v>Case 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손익계산표!$M$35</c:f>
              <c:strCache>
                <c:ptCount val="1"/>
                <c:pt idx="0">
                  <c:v>BEP판매량</c:v>
                </c:pt>
              </c:strCache>
            </c:strRef>
          </c:cat>
          <c:val>
            <c:numRef>
              <c:f>손익계산표!$O$35</c:f>
              <c:numCache>
                <c:formatCode>#,##0_ ;[Red]\-#,##0\ 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C9-43C2-B3A0-E86C700E27BA}"/>
            </c:ext>
          </c:extLst>
        </c:ser>
        <c:ser>
          <c:idx val="2"/>
          <c:order val="2"/>
          <c:tx>
            <c:strRef>
              <c:f>손익계산표!$P$34</c:f>
              <c:strCache>
                <c:ptCount val="1"/>
                <c:pt idx="0">
                  <c:v>Case 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손익계산표!$M$35</c:f>
              <c:strCache>
                <c:ptCount val="1"/>
                <c:pt idx="0">
                  <c:v>BEP판매량</c:v>
                </c:pt>
              </c:strCache>
            </c:strRef>
          </c:cat>
          <c:val>
            <c:numRef>
              <c:f>손익계산표!$P$35</c:f>
              <c:numCache>
                <c:formatCode>#,##0_ ;[Red]\-#,##0\ 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C9-43C2-B3A0-E86C700E27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110447056"/>
        <c:axId val="1110449552"/>
      </c:barChart>
      <c:catAx>
        <c:axId val="111044705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0449552"/>
        <c:crosses val="autoZero"/>
        <c:auto val="1"/>
        <c:lblAlgn val="ctr"/>
        <c:lblOffset val="100"/>
        <c:noMultiLvlLbl val="0"/>
      </c:catAx>
      <c:valAx>
        <c:axId val="11104495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alpha val="30000"/>
                </a:schemeClr>
              </a:solidFill>
              <a:round/>
            </a:ln>
            <a:effectLst/>
          </c:spPr>
        </c:majorGridlines>
        <c:numFmt formatCode="#,##0_ ;[Red]\-#,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1" i="0" u="none" strike="noStrike" kern="1200" baseline="0">
                <a:solidFill>
                  <a:schemeClr val="bg1"/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endParaRPr lang="ko-KR"/>
          </a:p>
        </c:txPr>
        <c:crossAx val="1110447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1.6986725580165661E-3"/>
          <c:y val="0"/>
          <c:w val="0.64946770142940757"/>
          <c:h val="9.44016808832565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손익계산표!$M$36</c:f>
              <c:strCache>
                <c:ptCount val="1"/>
                <c:pt idx="0">
                  <c:v>BEP매출액</c:v>
                </c:pt>
              </c:strCache>
            </c:strRef>
          </c:tx>
          <c:spPr>
            <a:gradFill>
              <a:gsLst>
                <a:gs pos="0">
                  <a:schemeClr val="accent2"/>
                </a:gs>
                <a:gs pos="100000">
                  <a:schemeClr val="accent2">
                    <a:lumMod val="75000"/>
                  </a:schemeClr>
                </a:gs>
              </a:gsLst>
              <a:lin ang="5400000" scaled="1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손익계산표!$N$34:$P$34</c:f>
              <c:strCache>
                <c:ptCount val="3"/>
                <c:pt idx="0">
                  <c:v>Standard</c:v>
                </c:pt>
                <c:pt idx="1">
                  <c:v>Case A</c:v>
                </c:pt>
                <c:pt idx="2">
                  <c:v>Case B</c:v>
                </c:pt>
              </c:strCache>
            </c:strRef>
          </c:cat>
          <c:val>
            <c:numRef>
              <c:f>손익계산표!$N$36:$P$36</c:f>
              <c:numCache>
                <c:formatCode>#,##0_ ;[Red]\-#,##0\ </c:formatCode>
                <c:ptCount val="3"/>
                <c:pt idx="0">
                  <c:v>705882.3529411765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6E-415B-8801-5E992DAD2F36}"/>
            </c:ext>
          </c:extLst>
        </c:ser>
        <c:ser>
          <c:idx val="1"/>
          <c:order val="1"/>
          <c:tx>
            <c:strRef>
              <c:f>손익계산표!$M$37</c:f>
              <c:strCache>
                <c:ptCount val="1"/>
                <c:pt idx="0">
                  <c:v>손익액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75000"/>
                  </a:schemeClr>
                </a:gs>
                <a:gs pos="100000">
                  <a:schemeClr val="accent1"/>
                </a:gs>
              </a:gsLst>
              <a:lin ang="5400000" scaled="1"/>
            </a:gradFill>
            <a:ln>
              <a:noFill/>
            </a:ln>
            <a:effectLst/>
          </c:spPr>
          <c:invertIfNegative val="0"/>
          <c:dPt>
            <c:idx val="2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75000"/>
                    </a:schemeClr>
                  </a:gs>
                  <a:gs pos="100000">
                    <a:schemeClr val="accent1"/>
                  </a:gs>
                </a:gsLst>
                <a:lin ang="16200000" scaled="1"/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0-DB7A-4A20-A157-9C3D9E131884}"/>
              </c:ext>
            </c:extLst>
          </c:dPt>
          <c:dLbls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>
                          <a:lumMod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DB7A-4A20-A157-9C3D9E13188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손익계산표!$N$34:$P$34</c:f>
              <c:strCache>
                <c:ptCount val="3"/>
                <c:pt idx="0">
                  <c:v>Standard</c:v>
                </c:pt>
                <c:pt idx="1">
                  <c:v>Case A</c:v>
                </c:pt>
                <c:pt idx="2">
                  <c:v>Case B</c:v>
                </c:pt>
              </c:strCache>
            </c:strRef>
          </c:cat>
          <c:val>
            <c:numRef>
              <c:f>손익계산표!$N$37:$P$37</c:f>
              <c:numCache>
                <c:formatCode>#,##0_ ;[Red]\-#,##0\ </c:formatCode>
                <c:ptCount val="3"/>
                <c:pt idx="0">
                  <c:v>294117.6470588235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6E-415B-8801-5E992DAD2F3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10429168"/>
        <c:axId val="1110443312"/>
      </c:barChart>
      <c:catAx>
        <c:axId val="111042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alpha val="3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0443312"/>
        <c:crosses val="autoZero"/>
        <c:auto val="1"/>
        <c:lblAlgn val="ctr"/>
        <c:lblOffset val="100"/>
        <c:noMultiLvlLbl val="0"/>
      </c:catAx>
      <c:valAx>
        <c:axId val="1110443312"/>
        <c:scaling>
          <c:orientation val="minMax"/>
        </c:scaling>
        <c:delete val="1"/>
        <c:axPos val="l"/>
        <c:numFmt formatCode="#,##0_ ;[Red]\-#,##0\ " sourceLinked="1"/>
        <c:majorTickMark val="none"/>
        <c:minorTickMark val="none"/>
        <c:tickLblPos val="nextTo"/>
        <c:crossAx val="1110429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1.9337582802152266E-4"/>
          <c:y val="4.6296296296296294E-3"/>
          <c:w val="0.28103190595856181"/>
          <c:h val="9.44016808832565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216157911767881E-3"/>
          <c:y val="1.7777777777777778E-2"/>
          <c:w val="1"/>
          <c:h val="0.95849689479616973"/>
        </c:manualLayout>
      </c:layout>
      <c:doughnutChart>
        <c:varyColors val="1"/>
        <c:ser>
          <c:idx val="0"/>
          <c:order val="0"/>
          <c:spPr>
            <a:ln w="12700">
              <a:solidFill>
                <a:schemeClr val="tx2">
                  <a:lumMod val="75000"/>
                </a:schemeClr>
              </a:solidFill>
            </a:ln>
          </c:spPr>
          <c:dPt>
            <c:idx val="0"/>
            <c:bubble3D val="0"/>
            <c:spPr>
              <a:solidFill>
                <a:schemeClr val="accent1"/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56E-4A2A-8C05-52E729E8DB05}"/>
              </c:ext>
            </c:extLst>
          </c:dPt>
          <c:dPt>
            <c:idx val="1"/>
            <c:bubble3D val="0"/>
            <c:spPr>
              <a:solidFill>
                <a:schemeClr val="accent1">
                  <a:lumMod val="75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56E-4A2A-8C05-52E729E8DB05}"/>
              </c:ext>
            </c:extLst>
          </c:dPt>
          <c:dPt>
            <c:idx val="2"/>
            <c:bubble3D val="0"/>
            <c:spPr>
              <a:solidFill>
                <a:schemeClr val="accent1">
                  <a:lumMod val="5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56E-4A2A-8C05-52E729E8DB05}"/>
              </c:ext>
            </c:extLst>
          </c:dPt>
          <c:dPt>
            <c:idx val="3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56E-4A2A-8C05-52E729E8DB05}"/>
              </c:ext>
            </c:extLst>
          </c:dPt>
          <c:dPt>
            <c:idx val="4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56E-4A2A-8C05-52E729E8DB05}"/>
              </c:ext>
            </c:extLst>
          </c:dPt>
          <c:dPt>
            <c:idx val="5"/>
            <c:bubble3D val="0"/>
            <c:spPr>
              <a:solidFill>
                <a:schemeClr val="accent4">
                  <a:tint val="94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56E-4A2A-8C05-52E729E8DB05}"/>
              </c:ext>
            </c:extLst>
          </c:dPt>
          <c:dPt>
            <c:idx val="6"/>
            <c:bubble3D val="0"/>
            <c:spPr>
              <a:solidFill>
                <a:schemeClr val="accent4">
                  <a:tint val="81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56E-4A2A-8C05-52E729E8DB05}"/>
              </c:ext>
            </c:extLst>
          </c:dPt>
          <c:dPt>
            <c:idx val="7"/>
            <c:bubble3D val="0"/>
            <c:spPr>
              <a:solidFill>
                <a:schemeClr val="accent4">
                  <a:tint val="69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56E-4A2A-8C05-52E729E8DB05}"/>
              </c:ext>
            </c:extLst>
          </c:dPt>
          <c:dPt>
            <c:idx val="8"/>
            <c:bubble3D val="0"/>
            <c:spPr>
              <a:solidFill>
                <a:schemeClr val="accent4">
                  <a:tint val="56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656E-4A2A-8C05-52E729E8DB05}"/>
              </c:ext>
            </c:extLst>
          </c:dPt>
          <c:dPt>
            <c:idx val="9"/>
            <c:bubble3D val="0"/>
            <c:spPr>
              <a:solidFill>
                <a:schemeClr val="accent4">
                  <a:tint val="43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56E-4A2A-8C05-52E729E8DB05}"/>
              </c:ext>
            </c:extLst>
          </c:dPt>
          <c:dLbls>
            <c:dLbl>
              <c:idx val="0"/>
              <c:layout>
                <c:manualLayout>
                  <c:x val="0.19265022509297319"/>
                  <c:y val="-2.55393940125203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656E-4A2A-8C05-52E729E8DB05}"/>
                </c:ext>
              </c:extLst>
            </c:dLbl>
            <c:dLbl>
              <c:idx val="1"/>
              <c:layout>
                <c:manualLayout>
                  <c:x val="-0.26100998238402817"/>
                  <c:y val="5.10787880250406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656E-4A2A-8C05-52E729E8DB05}"/>
                </c:ext>
              </c:extLst>
            </c:dLbl>
            <c:dLbl>
              <c:idx val="2"/>
              <c:layout>
                <c:manualLayout>
                  <c:x val="-0.16779213153258954"/>
                  <c:y val="2.55393940125203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656E-4A2A-8C05-52E729E8DB05}"/>
                </c:ext>
              </c:extLst>
            </c:dLbl>
            <c:dLbl>
              <c:idx val="3"/>
              <c:layout>
                <c:manualLayout>
                  <c:x val="-0.20507927187316499"/>
                  <c:y val="3.8309091018780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656E-4A2A-8C05-52E729E8DB05}"/>
                </c:ext>
              </c:extLst>
            </c:dLbl>
            <c:dLbl>
              <c:idx val="4"/>
              <c:layout>
                <c:manualLayout>
                  <c:x val="-0.24236641221374045"/>
                  <c:y val="-3.83090910187805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656E-4A2A-8C05-52E729E8DB05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56E-4A2A-8C05-52E729E8DB05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56E-4A2A-8C05-52E729E8DB05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56E-4A2A-8C05-52E729E8DB05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656E-4A2A-8C05-52E729E8DB05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656E-4A2A-8C05-52E729E8DB0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no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2">
                        <a:lumMod val="20000"/>
                        <a:lumOff val="80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손익계산표!$J$15:$J$24</c:f>
              <c:numCache>
                <c:formatCode>0.0%</c:formatCode>
                <c:ptCount val="10"/>
                <c:pt idx="0">
                  <c:v>0.66666666666666663</c:v>
                </c:pt>
                <c:pt idx="1">
                  <c:v>0.33333333333333331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656E-4A2A-8C05-52E729E8DB0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216157911767881E-3"/>
          <c:y val="1.7777777777777778E-2"/>
          <c:w val="1"/>
          <c:h val="0.95849689479616973"/>
        </c:manualLayout>
      </c:layout>
      <c:doughnutChart>
        <c:varyColors val="1"/>
        <c:ser>
          <c:idx val="0"/>
          <c:order val="0"/>
          <c:spPr>
            <a:ln w="12700">
              <a:solidFill>
                <a:schemeClr val="tx2">
                  <a:lumMod val="75000"/>
                </a:schemeClr>
              </a:solidFill>
            </a:ln>
          </c:spPr>
          <c:dPt>
            <c:idx val="0"/>
            <c:bubble3D val="0"/>
            <c:spPr>
              <a:solidFill>
                <a:schemeClr val="accent2">
                  <a:shade val="42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428-4CFE-B58A-B51C8EE72EC9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428-4CFE-B58A-B51C8EE72EC9}"/>
              </c:ext>
            </c:extLst>
          </c:dPt>
          <c:dPt>
            <c:idx val="2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428-4CFE-B58A-B51C8EE72EC9}"/>
              </c:ext>
            </c:extLst>
          </c:dPt>
          <c:dPt>
            <c:idx val="3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428-4CFE-B58A-B51C8EE72EC9}"/>
              </c:ext>
            </c:extLst>
          </c:dPt>
          <c:dPt>
            <c:idx val="4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428-4CFE-B58A-B51C8EE72EC9}"/>
              </c:ext>
            </c:extLst>
          </c:dPt>
          <c:dPt>
            <c:idx val="5"/>
            <c:bubble3D val="0"/>
            <c:spPr>
              <a:solidFill>
                <a:schemeClr val="accent2">
                  <a:tint val="94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428-4CFE-B58A-B51C8EE72EC9}"/>
              </c:ext>
            </c:extLst>
          </c:dPt>
          <c:dPt>
            <c:idx val="6"/>
            <c:bubble3D val="0"/>
            <c:spPr>
              <a:solidFill>
                <a:schemeClr val="accent2">
                  <a:tint val="81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428-4CFE-B58A-B51C8EE72EC9}"/>
              </c:ext>
            </c:extLst>
          </c:dPt>
          <c:dPt>
            <c:idx val="7"/>
            <c:bubble3D val="0"/>
            <c:spPr>
              <a:solidFill>
                <a:schemeClr val="accent2">
                  <a:tint val="69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428-4CFE-B58A-B51C8EE72EC9}"/>
              </c:ext>
            </c:extLst>
          </c:dPt>
          <c:dPt>
            <c:idx val="8"/>
            <c:bubble3D val="0"/>
            <c:spPr>
              <a:solidFill>
                <a:schemeClr val="accent2">
                  <a:tint val="56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C428-4CFE-B58A-B51C8EE72EC9}"/>
              </c:ext>
            </c:extLst>
          </c:dPt>
          <c:dPt>
            <c:idx val="9"/>
            <c:bubble3D val="0"/>
            <c:spPr>
              <a:solidFill>
                <a:schemeClr val="accent2">
                  <a:tint val="43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C428-4CFE-B58A-B51C8EE72EC9}"/>
              </c:ext>
            </c:extLst>
          </c:dPt>
          <c:dLbls>
            <c:dLbl>
              <c:idx val="0"/>
              <c:layout>
                <c:manualLayout>
                  <c:x val="0.16055813735704169"/>
                  <c:y val="-0.2170848491064228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C428-4CFE-B58A-B51C8EE72EC9}"/>
                </c:ext>
              </c:extLst>
            </c:dLbl>
            <c:dLbl>
              <c:idx val="1"/>
              <c:layout>
                <c:manualLayout>
                  <c:x val="-0.11893195359780868"/>
                  <c:y val="0.1276969700626016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C428-4CFE-B58A-B51C8EE72EC9}"/>
                </c:ext>
              </c:extLst>
            </c:dLbl>
            <c:dLbl>
              <c:idx val="2"/>
              <c:layout>
                <c:manualLayout>
                  <c:x val="-0.15461153967715127"/>
                  <c:y val="6.3848485031300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C428-4CFE-B58A-B51C8EE72EC9}"/>
                </c:ext>
              </c:extLst>
            </c:dLbl>
            <c:dLbl>
              <c:idx val="3"/>
              <c:layout>
                <c:manualLayout>
                  <c:x val="-0.17839793039671301"/>
                  <c:y val="7.66181820375609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C428-4CFE-B58A-B51C8EE72EC9}"/>
                </c:ext>
              </c:extLst>
            </c:dLbl>
            <c:dLbl>
              <c:idx val="4"/>
              <c:layout>
                <c:manualLayout>
                  <c:x val="-0.23191730951572689"/>
                  <c:y val="-2.55393940125203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C428-4CFE-B58A-B51C8EE72EC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428-4CFE-B58A-B51C8EE72EC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C428-4CFE-B58A-B51C8EE72EC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428-4CFE-B58A-B51C8EE72EC9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C428-4CFE-B58A-B51C8EE72EC9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C428-4CFE-B58A-B51C8EE72EC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no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2">
                        <a:lumMod val="20000"/>
                        <a:lumOff val="80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손익계산표!$E$15:$E$24</c:f>
              <c:numCache>
                <c:formatCode>0.0%</c:formatCode>
                <c:ptCount val="10"/>
                <c:pt idx="0">
                  <c:v>0.83333333333333337</c:v>
                </c:pt>
                <c:pt idx="1">
                  <c:v>0.16666666666666666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C428-4CFE-B58A-B51C8EE72EC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4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209550</xdr:colOff>
      <xdr:row>1</xdr:row>
      <xdr:rowOff>304800</xdr:rowOff>
    </xdr:from>
    <xdr:to>
      <xdr:col>16</xdr:col>
      <xdr:colOff>0</xdr:colOff>
      <xdr:row>2</xdr:row>
      <xdr:rowOff>0</xdr:rowOff>
    </xdr:to>
    <xdr:sp macro="" textlink="">
      <xdr:nvSpPr>
        <xdr:cNvPr id="2" name="Yesform Exce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268325" y="514350"/>
          <a:ext cx="18859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n-US" altLang="ko-KR" sz="13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</a:rPr>
            <a:t>Yesform Excel</a:t>
          </a:r>
          <a:endParaRPr lang="ko-KR" altLang="en-US" sz="1300" b="1">
            <a:solidFill>
              <a:schemeClr val="bg1"/>
            </a:solidFill>
            <a:latin typeface="Verdana" panose="020B0604030504040204" pitchFamily="34" charset="0"/>
          </a:endParaRPr>
        </a:p>
      </xdr:txBody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10</xdr:col>
      <xdr:colOff>6350</xdr:colOff>
      <xdr:row>37</xdr:row>
      <xdr:rowOff>12700</xdr:rowOff>
    </xdr:to>
    <xdr:grpSp>
      <xdr:nvGrpSpPr>
        <xdr:cNvPr id="34" name="손익계산표전체현황"/>
        <xdr:cNvGrpSpPr/>
      </xdr:nvGrpSpPr>
      <xdr:grpSpPr>
        <a:xfrm>
          <a:off x="171450" y="6162675"/>
          <a:ext cx="9636125" cy="2527300"/>
          <a:chOff x="171450" y="6162675"/>
          <a:chExt cx="9636125" cy="2527300"/>
        </a:xfrm>
      </xdr:grpSpPr>
      <xdr:grpSp>
        <xdr:nvGrpSpPr>
          <xdr:cNvPr id="33" name="BEP시뮬레이션현황"/>
          <xdr:cNvGrpSpPr/>
        </xdr:nvGrpSpPr>
        <xdr:grpSpPr>
          <a:xfrm>
            <a:off x="171450" y="6162675"/>
            <a:ext cx="9636125" cy="2527300"/>
            <a:chOff x="171450" y="6162675"/>
            <a:chExt cx="9636125" cy="2527300"/>
          </a:xfrm>
        </xdr:grpSpPr>
        <xdr:sp macro="" textlink="">
          <xdr:nvSpPr>
            <xdr:cNvPr id="5" name="표준손익계산표현황배경"/>
            <xdr:cNvSpPr/>
          </xdr:nvSpPr>
          <xdr:spPr>
            <a:xfrm>
              <a:off x="171450" y="6162675"/>
              <a:ext cx="9636125" cy="2527300"/>
            </a:xfrm>
            <a:prstGeom prst="roundRect">
              <a:avLst>
                <a:gd name="adj" fmla="val 4104"/>
              </a:avLst>
            </a:prstGeom>
            <a:solidFill>
              <a:schemeClr val="tx2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  <xdr:grpSp>
          <xdr:nvGrpSpPr>
            <xdr:cNvPr id="14" name="BEP판매량차트현황"/>
            <xdr:cNvGrpSpPr/>
          </xdr:nvGrpSpPr>
          <xdr:grpSpPr>
            <a:xfrm>
              <a:off x="7042945" y="6238571"/>
              <a:ext cx="2653506" cy="2307215"/>
              <a:chOff x="7042945" y="6238571"/>
              <a:chExt cx="2653506" cy="2307215"/>
            </a:xfrm>
          </xdr:grpSpPr>
          <xdr:sp macro="" textlink="">
            <xdr:nvSpPr>
              <xdr:cNvPr id="51" name="BEP판매량범주제목"/>
              <xdr:cNvSpPr/>
            </xdr:nvSpPr>
            <xdr:spPr>
              <a:xfrm>
                <a:off x="7042945" y="6238571"/>
                <a:ext cx="2623343" cy="298754"/>
              </a:xfrm>
              <a:prstGeom prst="roundRect">
                <a:avLst>
                  <a:gd name="adj" fmla="val 14908"/>
                </a:avLst>
              </a:prstGeom>
              <a:solidFill>
                <a:schemeClr val="tx2">
                  <a:lumMod val="60000"/>
                  <a:lumOff val="40000"/>
                  <a:alpha val="15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ko-KR" altLang="en-US" sz="1100">
                  <a:solidFill>
                    <a:schemeClr val="tx2">
                      <a:lumMod val="60000"/>
                      <a:lumOff val="40000"/>
                      <a:alpha val="30000"/>
                    </a:schemeClr>
                  </a:solidFill>
                </a:endParaRPr>
              </a:p>
            </xdr:txBody>
          </xdr:sp>
          <xdr:graphicFrame macro="">
            <xdr:nvGraphicFramePr>
              <xdr:cNvPr id="6" name="손익분기점판매량차트(가로막대형)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GraphicFramePr/>
            </xdr:nvGraphicFramePr>
            <xdr:xfrm>
              <a:off x="7048501" y="6275551"/>
              <a:ext cx="2647950" cy="2270235"/>
            </xdr:xfrm>
            <a:graphic>
              <a:graphicData uri="http://schemas.openxmlformats.org/drawingml/2006/chart">
                <c:chart xmlns:c="http://schemas.openxmlformats.org/drawingml/2006/chart" xmlns:r="http://schemas.openxmlformats.org/officeDocument/2006/relationships" r:id="rId1"/>
              </a:graphicData>
            </a:graphic>
          </xdr:graphicFrame>
        </xdr:grpSp>
        <xdr:grpSp>
          <xdr:nvGrpSpPr>
            <xdr:cNvPr id="12" name="BEP매출액차트현황"/>
            <xdr:cNvGrpSpPr/>
          </xdr:nvGrpSpPr>
          <xdr:grpSpPr>
            <a:xfrm>
              <a:off x="2194443" y="6238571"/>
              <a:ext cx="4780787" cy="2338386"/>
              <a:chOff x="2194443" y="6238571"/>
              <a:chExt cx="4780787" cy="2338386"/>
            </a:xfrm>
          </xdr:grpSpPr>
          <xdr:sp macro="" textlink="">
            <xdr:nvSpPr>
              <xdr:cNvPr id="44" name="BEP매출액차트배경"/>
              <xdr:cNvSpPr/>
            </xdr:nvSpPr>
            <xdr:spPr>
              <a:xfrm>
                <a:off x="2194443" y="6238571"/>
                <a:ext cx="4777581" cy="2338386"/>
              </a:xfrm>
              <a:prstGeom prst="roundRect">
                <a:avLst>
                  <a:gd name="adj" fmla="val 1694"/>
                </a:avLst>
              </a:prstGeom>
              <a:solidFill>
                <a:schemeClr val="tx2">
                  <a:lumMod val="60000"/>
                  <a:lumOff val="40000"/>
                  <a:alpha val="15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ko-KR" altLang="en-US" sz="1100">
                  <a:solidFill>
                    <a:schemeClr val="tx2">
                      <a:lumMod val="60000"/>
                      <a:lumOff val="40000"/>
                      <a:alpha val="30000"/>
                    </a:schemeClr>
                  </a:solidFill>
                </a:endParaRPr>
              </a:p>
            </xdr:txBody>
          </xdr:sp>
          <xdr:sp macro="" textlink="">
            <xdr:nvSpPr>
              <xdr:cNvPr id="10" name="BEP매출액강조배경"/>
              <xdr:cNvSpPr/>
            </xdr:nvSpPr>
            <xdr:spPr>
              <a:xfrm>
                <a:off x="2327275" y="7146925"/>
                <a:ext cx="4502150" cy="539750"/>
              </a:xfrm>
              <a:prstGeom prst="rect">
                <a:avLst/>
              </a:prstGeom>
              <a:gradFill flip="none" rotWithShape="1">
                <a:gsLst>
                  <a:gs pos="15000">
                    <a:schemeClr val="tx2"/>
                  </a:gs>
                  <a:gs pos="100000">
                    <a:schemeClr val="tx2">
                      <a:alpha val="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ko-KR" altLang="en-US" sz="1100"/>
              </a:p>
            </xdr:txBody>
          </xdr:sp>
          <xdr:graphicFrame macro="">
            <xdr:nvGraphicFramePr>
              <xdr:cNvPr id="7" name="손익분기매출액차트(누적세로형)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GraphicFramePr/>
            </xdr:nvGraphicFramePr>
            <xdr:xfrm>
              <a:off x="2203206" y="6275551"/>
              <a:ext cx="4772024" cy="2270235"/>
            </xdr:xfrm>
            <a:graphic>
              <a:graphicData uri="http://schemas.openxmlformats.org/drawingml/2006/chart">
                <c:chart xmlns:c="http://schemas.openxmlformats.org/drawingml/2006/chart" xmlns:r="http://schemas.openxmlformats.org/officeDocument/2006/relationships" r:id="rId2"/>
              </a:graphicData>
            </a:graphic>
          </xdr:graphicFrame>
        </xdr:grpSp>
      </xdr:grpSp>
      <xdr:grpSp>
        <xdr:nvGrpSpPr>
          <xdr:cNvPr id="13" name="표준손익계산표현황"/>
          <xdr:cNvGrpSpPr/>
        </xdr:nvGrpSpPr>
        <xdr:grpSpPr>
          <a:xfrm>
            <a:off x="253704" y="6248096"/>
            <a:ext cx="2093804" cy="2296349"/>
            <a:chOff x="253704" y="6248096"/>
            <a:chExt cx="2093804" cy="2296349"/>
          </a:xfrm>
        </xdr:grpSpPr>
        <xdr:sp macro="" textlink="">
          <xdr:nvSpPr>
            <xdr:cNvPr id="52" name="표준손익계산표제목배경"/>
            <xdr:cNvSpPr/>
          </xdr:nvSpPr>
          <xdr:spPr>
            <a:xfrm>
              <a:off x="282576" y="6248096"/>
              <a:ext cx="1846097" cy="298754"/>
            </a:xfrm>
            <a:prstGeom prst="roundRect">
              <a:avLst>
                <a:gd name="adj" fmla="val 14908"/>
              </a:avLst>
            </a:prstGeom>
            <a:solidFill>
              <a:schemeClr val="tx2">
                <a:lumMod val="60000"/>
                <a:lumOff val="40000"/>
                <a:alpha val="1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>
                <a:solidFill>
                  <a:schemeClr val="tx2">
                    <a:lumMod val="60000"/>
                    <a:lumOff val="40000"/>
                    <a:alpha val="30000"/>
                  </a:schemeClr>
                </a:solidFill>
              </a:endParaRPr>
            </a:p>
          </xdr:txBody>
        </xdr:sp>
        <xdr:sp macro="" textlink="">
          <xdr:nvSpPr>
            <xdr:cNvPr id="21" name="표준손익계산표">
              <a:extLst>
                <a:ext uri="{FF2B5EF4-FFF2-40B4-BE49-F238E27FC236}">
                  <a16:creationId xmlns:a16="http://schemas.microsoft.com/office/drawing/2014/main" id="{00000000-0008-0000-0000-000015000000}"/>
                </a:ext>
              </a:extLst>
            </xdr:cNvPr>
            <xdr:cNvSpPr txBox="1"/>
          </xdr:nvSpPr>
          <xdr:spPr>
            <a:xfrm>
              <a:off x="253704" y="6290989"/>
              <a:ext cx="897696" cy="19669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1000" b="1">
                  <a:solidFill>
                    <a:schemeClr val="bg1"/>
                  </a:solidFill>
                  <a:latin typeface="+mn-ea"/>
                  <a:ea typeface="+mn-ea"/>
                </a:rPr>
                <a:t>손익계산표</a:t>
              </a:r>
            </a:p>
          </xdr:txBody>
        </xdr:sp>
        <xdr:sp macro="" textlink="$N$5">
          <xdr:nvSpPr>
            <xdr:cNvPr id="26" name="구분내용">
              <a:extLst>
                <a:ext uri="{FF2B5EF4-FFF2-40B4-BE49-F238E27FC236}">
                  <a16:creationId xmlns:a16="http://schemas.microsoft.com/office/drawing/2014/main" id="{00000000-0008-0000-0000-00001A000000}"/>
                </a:ext>
              </a:extLst>
            </xdr:cNvPr>
            <xdr:cNvSpPr txBox="1"/>
          </xdr:nvSpPr>
          <xdr:spPr>
            <a:xfrm>
              <a:off x="1270272" y="6587382"/>
              <a:ext cx="1077236" cy="19365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2A969698-8A22-47D3-8E56-9DAA9B4E9E29}" type="TxLink">
                <a:rPr lang="ko-KR" altLang="en-US" sz="900" b="1" i="0" u="none" strike="noStrike">
                  <a:solidFill>
                    <a:schemeClr val="bg1"/>
                  </a:solidFill>
                  <a:latin typeface="맑은 고딕"/>
                  <a:ea typeface="맑은 고딕"/>
                </a:rPr>
                <a:pPr algn="l"/>
                <a:t>Standard</a:t>
              </a:fld>
              <a:endPara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27" name="구분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SpPr txBox="1"/>
          </xdr:nvSpPr>
          <xdr:spPr>
            <a:xfrm>
              <a:off x="253705" y="6587382"/>
              <a:ext cx="1041328" cy="19669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구분 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">
          <xdr:nvSpPr>
            <xdr:cNvPr id="25" name="판매가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SpPr txBox="1"/>
          </xdr:nvSpPr>
          <xdr:spPr>
            <a:xfrm>
              <a:off x="253704" y="6846772"/>
              <a:ext cx="1041328" cy="19669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판매가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(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단위당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)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N$7">
          <xdr:nvSpPr>
            <xdr:cNvPr id="32" name="판매가내용">
              <a:extLs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SpPr txBox="1"/>
          </xdr:nvSpPr>
          <xdr:spPr>
            <a:xfrm>
              <a:off x="1270272" y="6846772"/>
              <a:ext cx="1077236" cy="19365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847A53EE-649F-4EB2-95AE-6FB7EC90F638}" type="TxLink">
                <a:rPr lang="en-US" altLang="en-US" sz="900" b="0" i="0" u="none" strike="noStrike">
                  <a:solidFill>
                    <a:schemeClr val="bg1"/>
                  </a:solidFill>
                  <a:latin typeface="Verdana" panose="020B0604030504040204" pitchFamily="34" charset="0"/>
                  <a:ea typeface="Verdana" panose="020B0604030504040204" pitchFamily="34" charset="0"/>
                </a:rPr>
                <a:pPr algn="l"/>
                <a:t>10,000 </a:t>
              </a:fld>
              <a:endParaRPr lang="ko-KR" altLang="en-US" sz="1000" b="0">
                <a:solidFill>
                  <a:schemeClr val="bg1"/>
                </a:solidFill>
                <a:latin typeface="Verdana" panose="020B0604030504040204" pitchFamily="34" charset="0"/>
              </a:endParaRPr>
            </a:p>
          </xdr:txBody>
        </xdr:sp>
        <xdr:sp macro="" textlink="">
          <xdr:nvSpPr>
            <xdr:cNvPr id="39" name="예상매출액">
              <a:extLst>
                <a:ext uri="{FF2B5EF4-FFF2-40B4-BE49-F238E27FC236}">
                  <a16:creationId xmlns:a16="http://schemas.microsoft.com/office/drawing/2014/main" id="{00000000-0008-0000-0000-000027000000}"/>
                </a:ext>
              </a:extLst>
            </xdr:cNvPr>
            <xdr:cNvSpPr txBox="1"/>
          </xdr:nvSpPr>
          <xdr:spPr>
            <a:xfrm>
              <a:off x="253704" y="7103899"/>
              <a:ext cx="1041328" cy="19669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매출액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(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예상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)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N$8">
          <xdr:nvSpPr>
            <xdr:cNvPr id="40" name="예상매출액내용">
              <a:extLst>
                <a:ext uri="{FF2B5EF4-FFF2-40B4-BE49-F238E27FC236}">
                  <a16:creationId xmlns:a16="http://schemas.microsoft.com/office/drawing/2014/main" id="{00000000-0008-0000-0000-000028000000}"/>
                </a:ext>
              </a:extLst>
            </xdr:cNvPr>
            <xdr:cNvSpPr txBox="1"/>
          </xdr:nvSpPr>
          <xdr:spPr>
            <a:xfrm>
              <a:off x="1270272" y="7103899"/>
              <a:ext cx="1077236" cy="19365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5671D4C5-699F-430F-8D77-A32989B0343B}" type="TxLink">
                <a:rPr lang="en-US" altLang="en-US" sz="900" b="0" i="0" u="none" strike="noStrike">
                  <a:solidFill>
                    <a:schemeClr val="bg1"/>
                  </a:solidFill>
                  <a:latin typeface="Verdana" panose="020B0604030504040204" pitchFamily="34" charset="0"/>
                  <a:ea typeface="Verdana" panose="020B0604030504040204" pitchFamily="34" charset="0"/>
                </a:rPr>
                <a:pPr algn="l"/>
                <a:t>1,000,000 </a:t>
              </a:fld>
              <a:endParaRPr lang="ko-KR" altLang="en-US" sz="1000" b="0">
                <a:solidFill>
                  <a:schemeClr val="bg1"/>
                </a:solidFill>
                <a:latin typeface="Verdana" panose="020B0604030504040204" pitchFamily="34" charset="0"/>
              </a:endParaRPr>
            </a:p>
          </xdr:txBody>
        </xdr:sp>
        <xdr:sp macro="" textlink="">
          <xdr:nvSpPr>
            <xdr:cNvPr id="42" name="고정비합계">
              <a:extLst>
                <a:ext uri="{FF2B5EF4-FFF2-40B4-BE49-F238E27FC236}">
                  <a16:creationId xmlns:a16="http://schemas.microsoft.com/office/drawing/2014/main" id="{00000000-0008-0000-0000-00002A000000}"/>
                </a:ext>
              </a:extLst>
            </xdr:cNvPr>
            <xdr:cNvSpPr txBox="1"/>
          </xdr:nvSpPr>
          <xdr:spPr>
            <a:xfrm>
              <a:off x="253704" y="7346950"/>
              <a:ext cx="1041328" cy="19669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합계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(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총고정비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)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N$20">
          <xdr:nvSpPr>
            <xdr:cNvPr id="43" name="고정비합계내용">
              <a:extLs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SpPr txBox="1"/>
          </xdr:nvSpPr>
          <xdr:spPr>
            <a:xfrm>
              <a:off x="1270272" y="7346950"/>
              <a:ext cx="1077236" cy="19365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5DF3DD55-6A45-4D06-8BE9-2D6318E5E8CB}" type="TxLink">
                <a:rPr lang="en-US" altLang="en-US" sz="900" b="0" i="0" u="none" strike="noStrike">
                  <a:solidFill>
                    <a:schemeClr val="bg1"/>
                  </a:solidFill>
                  <a:latin typeface="Verdana" panose="020B0604030504040204" pitchFamily="34" charset="0"/>
                  <a:ea typeface="Verdana" panose="020B0604030504040204" pitchFamily="34" charset="0"/>
                </a:rPr>
                <a:pPr algn="l"/>
                <a:t>600,000 </a:t>
              </a:fld>
              <a:endParaRPr lang="ko-KR" altLang="en-US" sz="1000" b="0">
                <a:solidFill>
                  <a:schemeClr val="bg1"/>
                </a:solidFill>
                <a:latin typeface="Verdana" panose="020B0604030504040204" pitchFamily="34" charset="0"/>
              </a:endParaRPr>
            </a:p>
          </xdr:txBody>
        </xdr:sp>
        <xdr:sp macro="" textlink="">
          <xdr:nvSpPr>
            <xdr:cNvPr id="45" name="변동비합계">
              <a:extLst>
                <a:ext uri="{FF2B5EF4-FFF2-40B4-BE49-F238E27FC236}">
                  <a16:creationId xmlns:a16="http://schemas.microsoft.com/office/drawing/2014/main" id="{00000000-0008-0000-0000-00002D000000}"/>
                </a:ext>
              </a:extLst>
            </xdr:cNvPr>
            <xdr:cNvSpPr txBox="1"/>
          </xdr:nvSpPr>
          <xdr:spPr>
            <a:xfrm>
              <a:off x="253704" y="7599528"/>
              <a:ext cx="1041328" cy="19669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합계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(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총변동비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)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N$33">
          <xdr:nvSpPr>
            <xdr:cNvPr id="46" name="변동비합계내용">
              <a:extLst>
                <a:ext uri="{FF2B5EF4-FFF2-40B4-BE49-F238E27FC236}">
                  <a16:creationId xmlns:a16="http://schemas.microsoft.com/office/drawing/2014/main" id="{00000000-0008-0000-0000-00002E000000}"/>
                </a:ext>
              </a:extLst>
            </xdr:cNvPr>
            <xdr:cNvSpPr txBox="1"/>
          </xdr:nvSpPr>
          <xdr:spPr>
            <a:xfrm>
              <a:off x="1270272" y="7599528"/>
              <a:ext cx="1077236" cy="19365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07A4A537-5A30-424E-9069-A1FF3B4C7AED}" type="TxLink">
                <a:rPr lang="en-US" altLang="en-US" sz="900" b="0" i="0" u="none" strike="noStrike">
                  <a:solidFill>
                    <a:schemeClr val="bg1"/>
                  </a:solidFill>
                  <a:latin typeface="Verdana" panose="020B0604030504040204" pitchFamily="34" charset="0"/>
                  <a:ea typeface="Verdana" panose="020B0604030504040204" pitchFamily="34" charset="0"/>
                </a:rPr>
                <a:pPr algn="l"/>
                <a:t>150,000 </a:t>
              </a:fld>
              <a:endParaRPr lang="ko-KR" altLang="en-US" sz="1000" b="0">
                <a:solidFill>
                  <a:schemeClr val="bg1"/>
                </a:solidFill>
                <a:latin typeface="Verdana" panose="020B0604030504040204" pitchFamily="34" charset="0"/>
              </a:endParaRPr>
            </a:p>
          </xdr:txBody>
        </xdr:sp>
        <xdr:sp macro="" textlink="">
          <xdr:nvSpPr>
            <xdr:cNvPr id="82" name="변동비합계">
              <a:extLst>
                <a:ext uri="{FF2B5EF4-FFF2-40B4-BE49-F238E27FC236}">
                  <a16:creationId xmlns:a16="http://schemas.microsoft.com/office/drawing/2014/main" id="{00000000-0008-0000-0000-000052000000}"/>
                </a:ext>
              </a:extLst>
            </xdr:cNvPr>
            <xdr:cNvSpPr txBox="1"/>
          </xdr:nvSpPr>
          <xdr:spPr>
            <a:xfrm>
              <a:off x="253704" y="7852104"/>
              <a:ext cx="1041328" cy="19669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BEP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판매량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N$35">
          <xdr:nvSpPr>
            <xdr:cNvPr id="83" name="변동비합계내용">
              <a:extLst>
                <a:ext uri="{FF2B5EF4-FFF2-40B4-BE49-F238E27FC236}">
                  <a16:creationId xmlns:a16="http://schemas.microsoft.com/office/drawing/2014/main" id="{00000000-0008-0000-0000-000053000000}"/>
                </a:ext>
              </a:extLst>
            </xdr:cNvPr>
            <xdr:cNvSpPr txBox="1"/>
          </xdr:nvSpPr>
          <xdr:spPr>
            <a:xfrm>
              <a:off x="1270272" y="7852114"/>
              <a:ext cx="1077236" cy="19365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EB033EF8-CC14-470E-8E27-1380D402B98C}" type="TxLink">
                <a:rPr lang="en-US" altLang="en-US" sz="900" b="1" i="0" u="none" strike="noStrike">
                  <a:solidFill>
                    <a:schemeClr val="accent3"/>
                  </a:solidFill>
                  <a:latin typeface="Verdana" panose="020B0604030504040204" pitchFamily="34" charset="0"/>
                  <a:ea typeface="Verdana" panose="020B0604030504040204" pitchFamily="34" charset="0"/>
                </a:rPr>
                <a:pPr algn="l"/>
                <a:t>71 </a:t>
              </a:fld>
              <a:endParaRPr lang="ko-KR" altLang="en-US" sz="1000" b="1">
                <a:solidFill>
                  <a:schemeClr val="accent3"/>
                </a:solidFill>
                <a:latin typeface="Verdana" panose="020B0604030504040204" pitchFamily="34" charset="0"/>
              </a:endParaRPr>
            </a:p>
          </xdr:txBody>
        </xdr:sp>
        <xdr:sp macro="" textlink="">
          <xdr:nvSpPr>
            <xdr:cNvPr id="84" name="변동비합계">
              <a:extLst>
                <a:ext uri="{FF2B5EF4-FFF2-40B4-BE49-F238E27FC236}">
                  <a16:creationId xmlns:a16="http://schemas.microsoft.com/office/drawing/2014/main" id="{00000000-0008-0000-0000-000054000000}"/>
                </a:ext>
              </a:extLst>
            </xdr:cNvPr>
            <xdr:cNvSpPr txBox="1"/>
          </xdr:nvSpPr>
          <xdr:spPr>
            <a:xfrm>
              <a:off x="253704" y="8104690"/>
              <a:ext cx="1041328" cy="19669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BEP</a:t>
              </a:r>
              <a:r>
                <a:rPr lang="ko-KR" altLang="en-US" sz="900" b="1" baseline="0">
                  <a:solidFill>
                    <a:schemeClr val="bg1"/>
                  </a:solidFill>
                  <a:latin typeface="+mn-ea"/>
                  <a:ea typeface="+mn-ea"/>
                </a:rPr>
                <a:t>매출액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N$36">
          <xdr:nvSpPr>
            <xdr:cNvPr id="85" name="변동비합계내용">
              <a:extLst>
                <a:ext uri="{FF2B5EF4-FFF2-40B4-BE49-F238E27FC236}">
                  <a16:creationId xmlns:a16="http://schemas.microsoft.com/office/drawing/2014/main" id="{00000000-0008-0000-0000-000055000000}"/>
                </a:ext>
              </a:extLst>
            </xdr:cNvPr>
            <xdr:cNvSpPr txBox="1"/>
          </xdr:nvSpPr>
          <xdr:spPr>
            <a:xfrm>
              <a:off x="1270272" y="8104690"/>
              <a:ext cx="1077236" cy="19365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11CD1785-D6D5-4A6C-AC55-7DCDF08B60E9}" type="TxLink">
                <a:rPr lang="en-US" altLang="en-US" sz="900" b="1" i="0" u="none" strike="noStrike">
                  <a:solidFill>
                    <a:schemeClr val="accent2"/>
                  </a:solidFill>
                  <a:latin typeface="Verdana" panose="020B0604030504040204" pitchFamily="34" charset="0"/>
                  <a:ea typeface="Verdana" panose="020B0604030504040204" pitchFamily="34" charset="0"/>
                </a:rPr>
                <a:pPr algn="l"/>
                <a:t>705,882 </a:t>
              </a:fld>
              <a:endParaRPr lang="ko-KR" altLang="en-US" sz="1000" b="1">
                <a:solidFill>
                  <a:schemeClr val="accent2"/>
                </a:solidFill>
                <a:latin typeface="Verdana" panose="020B0604030504040204" pitchFamily="34" charset="0"/>
              </a:endParaRPr>
            </a:p>
          </xdr:txBody>
        </xdr:sp>
        <xdr:sp macro="" textlink="">
          <xdr:nvSpPr>
            <xdr:cNvPr id="86" name="변동비합계">
              <a:extLst>
                <a:ext uri="{FF2B5EF4-FFF2-40B4-BE49-F238E27FC236}">
                  <a16:creationId xmlns:a16="http://schemas.microsoft.com/office/drawing/2014/main" id="{00000000-0008-0000-0000-000056000000}"/>
                </a:ext>
              </a:extLst>
            </xdr:cNvPr>
            <xdr:cNvSpPr txBox="1"/>
          </xdr:nvSpPr>
          <xdr:spPr>
            <a:xfrm>
              <a:off x="253704" y="8347752"/>
              <a:ext cx="1041328" cy="19669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손익액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N$37">
          <xdr:nvSpPr>
            <xdr:cNvPr id="87" name="변동비합계내용">
              <a:extLst>
                <a:ext uri="{FF2B5EF4-FFF2-40B4-BE49-F238E27FC236}">
                  <a16:creationId xmlns:a16="http://schemas.microsoft.com/office/drawing/2014/main" id="{00000000-0008-0000-0000-000057000000}"/>
                </a:ext>
              </a:extLst>
            </xdr:cNvPr>
            <xdr:cNvSpPr txBox="1"/>
          </xdr:nvSpPr>
          <xdr:spPr>
            <a:xfrm>
              <a:off x="1270272" y="8347738"/>
              <a:ext cx="1077236" cy="19365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C0E68381-257B-4CE2-A15A-165BB603DB50}" type="TxLink">
                <a:rPr lang="en-US" altLang="en-US" sz="900" b="1" i="0" u="none" strike="noStrike">
                  <a:solidFill>
                    <a:schemeClr val="accent1">
                      <a:lumMod val="90000"/>
                    </a:schemeClr>
                  </a:solidFill>
                  <a:latin typeface="Verdana" panose="020B0604030504040204" pitchFamily="34" charset="0"/>
                  <a:ea typeface="Verdana" panose="020B0604030504040204" pitchFamily="34" charset="0"/>
                </a:rPr>
                <a:pPr algn="l"/>
                <a:t>294,118 </a:t>
              </a:fld>
              <a:endParaRPr lang="ko-KR" altLang="en-US" sz="1000" b="1">
                <a:solidFill>
                  <a:schemeClr val="accent1">
                    <a:lumMod val="90000"/>
                  </a:schemeClr>
                </a:solidFill>
                <a:latin typeface="Verdana" panose="020B0604030504040204" pitchFamily="34" charset="0"/>
              </a:endParaRPr>
            </a:p>
          </xdr:txBody>
        </xdr:sp>
      </xdr:grpSp>
    </xdr:grpSp>
    <xdr:clientData/>
  </xdr:twoCellAnchor>
  <xdr:twoCellAnchor editAs="oneCell">
    <xdr:from>
      <xdr:col>5</xdr:col>
      <xdr:colOff>228600</xdr:colOff>
      <xdr:row>3</xdr:row>
      <xdr:rowOff>107950</xdr:rowOff>
    </xdr:from>
    <xdr:to>
      <xdr:col>10</xdr:col>
      <xdr:colOff>6350</xdr:colOff>
      <xdr:row>11</xdr:row>
      <xdr:rowOff>25400</xdr:rowOff>
    </xdr:to>
    <xdr:grpSp>
      <xdr:nvGrpSpPr>
        <xdr:cNvPr id="3" name="품목정보현황"/>
        <xdr:cNvGrpSpPr/>
      </xdr:nvGrpSpPr>
      <xdr:grpSpPr>
        <a:xfrm>
          <a:off x="5391150" y="965200"/>
          <a:ext cx="4416425" cy="1793875"/>
          <a:chOff x="5391150" y="946150"/>
          <a:chExt cx="4416425" cy="1793875"/>
        </a:xfrm>
      </xdr:grpSpPr>
      <xdr:sp macro="" textlink="">
        <xdr:nvSpPr>
          <xdr:cNvPr id="4" name="품목정보배경"/>
          <xdr:cNvSpPr/>
        </xdr:nvSpPr>
        <xdr:spPr>
          <a:xfrm>
            <a:off x="5391150" y="946150"/>
            <a:ext cx="4416425" cy="1793875"/>
          </a:xfrm>
          <a:prstGeom prst="roundRect">
            <a:avLst>
              <a:gd name="adj" fmla="val 5713"/>
            </a:avLst>
          </a:prstGeom>
          <a:solidFill>
            <a:schemeClr val="tx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aphicFrame macro="">
        <xdr:nvGraphicFramePr>
          <xdr:cNvPr id="30" name="변동비율차트(도넛형)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GraphicFramePr>
            <a:graphicFrameLocks/>
          </xdr:cNvGraphicFramePr>
        </xdr:nvGraphicFramePr>
        <xdr:xfrm>
          <a:off x="7563950" y="1593083"/>
          <a:ext cx="2145200" cy="99454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31" name="변동비율제목(중간)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 txBox="1"/>
        </xdr:nvSpPr>
        <xdr:spPr>
          <a:xfrm>
            <a:off x="8282900" y="2004622"/>
            <a:ext cx="720000" cy="1714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800" b="0">
                <a:solidFill>
                  <a:schemeClr val="bg1"/>
                </a:solidFill>
                <a:latin typeface="Impact" panose="020B0806030902050204" pitchFamily="34" charset="0"/>
              </a:rPr>
              <a:t>변동비율</a:t>
            </a:r>
          </a:p>
        </xdr:txBody>
      </xdr:sp>
      <xdr:graphicFrame macro="">
        <xdr:nvGraphicFramePr>
          <xdr:cNvPr id="23" name="고정비율차트(도넛형)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GraphicFramePr/>
        </xdr:nvGraphicFramePr>
        <xdr:xfrm>
          <a:off x="5445124" y="1593083"/>
          <a:ext cx="2196000" cy="99454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24" name="고정비율제목(중간)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 txBox="1"/>
        </xdr:nvSpPr>
        <xdr:spPr>
          <a:xfrm>
            <a:off x="6183124" y="2004622"/>
            <a:ext cx="720000" cy="1714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800" b="0">
                <a:solidFill>
                  <a:schemeClr val="bg1"/>
                </a:solidFill>
                <a:latin typeface="Impact" panose="020B0806030902050204" pitchFamily="34" charset="0"/>
              </a:rPr>
              <a:t>고정비율</a:t>
            </a:r>
          </a:p>
        </xdr:txBody>
      </xdr:sp>
      <xdr:sp macro="" textlink="">
        <xdr:nvSpPr>
          <xdr:cNvPr id="41" name="손익액배경"/>
          <xdr:cNvSpPr/>
        </xdr:nvSpPr>
        <xdr:spPr>
          <a:xfrm>
            <a:off x="7800975" y="1184275"/>
            <a:ext cx="1841500" cy="260350"/>
          </a:xfrm>
          <a:prstGeom prst="roundRect">
            <a:avLst/>
          </a:prstGeom>
          <a:solidFill>
            <a:schemeClr val="tx2">
              <a:lumMod val="60000"/>
              <a:lumOff val="40000"/>
              <a:alpha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>
              <a:solidFill>
                <a:schemeClr val="tx2">
                  <a:lumMod val="60000"/>
                  <a:lumOff val="40000"/>
                  <a:alpha val="30000"/>
                </a:schemeClr>
              </a:solidFill>
            </a:endParaRPr>
          </a:p>
        </xdr:txBody>
      </xdr:sp>
      <xdr:sp macro="" textlink="$C$11">
        <xdr:nvSpPr>
          <xdr:cNvPr id="29" name="손익액내역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 txBox="1"/>
        </xdr:nvSpPr>
        <xdr:spPr>
          <a:xfrm>
            <a:off x="8595017" y="1202997"/>
            <a:ext cx="1073650" cy="222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F4635DB4-048E-42F4-8C8B-E4810F96CCEF}" type="TxLink">
              <a:rPr lang="en-US" altLang="en-US" sz="900" b="1" i="0" u="none" strike="noStrike">
                <a:solidFill>
                  <a:schemeClr val="bg1"/>
                </a:solidFill>
                <a:latin typeface="Verdana"/>
                <a:ea typeface="Verdana"/>
              </a:rPr>
              <a:pPr algn="l"/>
              <a:t>294,118 </a:t>
            </a:fld>
            <a:endParaRPr lang="ko-KR" altLang="en-US" sz="1000" b="1">
              <a:solidFill>
                <a:schemeClr val="bg1"/>
              </a:solidFill>
              <a:latin typeface="Verdana" panose="020B0604030504040204" pitchFamily="34" charset="0"/>
            </a:endParaRPr>
          </a:p>
        </xdr:txBody>
      </xdr:sp>
      <xdr:sp macro="" textlink="">
        <xdr:nvSpPr>
          <xdr:cNvPr id="22" name="손익액제목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 txBox="1"/>
        </xdr:nvSpPr>
        <xdr:spPr>
          <a:xfrm>
            <a:off x="7781424" y="1201249"/>
            <a:ext cx="900000" cy="2264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900" b="1">
                <a:solidFill>
                  <a:schemeClr val="bg1"/>
                </a:solidFill>
                <a:latin typeface="+mn-ea"/>
                <a:ea typeface="+mn-ea"/>
              </a:rPr>
              <a:t>손익액  </a:t>
            </a:r>
            <a:r>
              <a:rPr lang="en-US" altLang="ko-KR" sz="900" b="1">
                <a:solidFill>
                  <a:schemeClr val="bg1"/>
                </a:solidFill>
                <a:latin typeface="+mn-ea"/>
                <a:ea typeface="+mn-ea"/>
              </a:rPr>
              <a:t>: </a:t>
            </a:r>
            <a:endParaRPr lang="ko-KR" altLang="en-US" sz="900" b="1">
              <a:solidFill>
                <a:schemeClr val="bg1"/>
              </a:solidFill>
              <a:latin typeface="+mn-ea"/>
              <a:ea typeface="+mn-ea"/>
            </a:endParaRPr>
          </a:p>
        </xdr:txBody>
      </xdr:sp>
      <xdr:sp macro="" textlink="">
        <xdr:nvSpPr>
          <xdr:cNvPr id="9" name="BEP매출액배경"/>
          <xdr:cNvSpPr/>
        </xdr:nvSpPr>
        <xdr:spPr>
          <a:xfrm>
            <a:off x="5581650" y="1184275"/>
            <a:ext cx="1851025" cy="260350"/>
          </a:xfrm>
          <a:prstGeom prst="roundRect">
            <a:avLst/>
          </a:prstGeom>
          <a:solidFill>
            <a:schemeClr val="tx2">
              <a:lumMod val="60000"/>
              <a:lumOff val="40000"/>
              <a:alpha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>
              <a:solidFill>
                <a:schemeClr val="tx2">
                  <a:lumMod val="60000"/>
                  <a:lumOff val="40000"/>
                  <a:alpha val="30000"/>
                </a:schemeClr>
              </a:solidFill>
            </a:endParaRPr>
          </a:p>
        </xdr:txBody>
      </xdr:sp>
      <xdr:sp macro="" textlink="$E$10">
        <xdr:nvSpPr>
          <xdr:cNvPr id="28" name="BEP매출액내역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 txBox="1"/>
        </xdr:nvSpPr>
        <xdr:spPr>
          <a:xfrm>
            <a:off x="6359525" y="1202997"/>
            <a:ext cx="1080000" cy="222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A2D4A14-D74C-46CB-9EEC-B2FFD9E9EE1D}" type="TxLink">
              <a:rPr lang="en-US" altLang="en-US" sz="900" b="1" i="0" u="none" strike="noStrike">
                <a:solidFill>
                  <a:schemeClr val="bg1"/>
                </a:solidFill>
                <a:latin typeface="Verdana"/>
                <a:ea typeface="Verdana"/>
              </a:rPr>
              <a:pPr algn="l"/>
              <a:t>705,882 </a:t>
            </a:fld>
            <a:endParaRPr lang="ko-KR" altLang="en-US" sz="1000" b="1">
              <a:solidFill>
                <a:schemeClr val="bg1"/>
              </a:solidFill>
              <a:latin typeface="Verdana" panose="020B0604030504040204" pitchFamily="34" charset="0"/>
            </a:endParaRPr>
          </a:p>
        </xdr:txBody>
      </xdr:sp>
      <xdr:sp macro="" textlink="">
        <xdr:nvSpPr>
          <xdr:cNvPr id="20" name="BEP매출액제목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 txBox="1"/>
        </xdr:nvSpPr>
        <xdr:spPr>
          <a:xfrm>
            <a:off x="5557836" y="1201249"/>
            <a:ext cx="900000" cy="2264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altLang="ko-KR" sz="900" b="1">
                <a:solidFill>
                  <a:schemeClr val="bg1"/>
                </a:solidFill>
                <a:latin typeface="+mn-ea"/>
                <a:ea typeface="+mn-ea"/>
              </a:rPr>
              <a:t>BEP</a:t>
            </a:r>
            <a:r>
              <a:rPr lang="ko-KR" altLang="en-US" sz="900" b="1" baseline="0">
                <a:solidFill>
                  <a:schemeClr val="bg1"/>
                </a:solidFill>
                <a:latin typeface="+mn-ea"/>
                <a:ea typeface="+mn-ea"/>
              </a:rPr>
              <a:t>매출액</a:t>
            </a:r>
            <a:r>
              <a:rPr lang="ko-KR" altLang="en-US" sz="900" b="1">
                <a:solidFill>
                  <a:schemeClr val="bg1"/>
                </a:solidFill>
                <a:latin typeface="+mn-ea"/>
                <a:ea typeface="+mn-ea"/>
              </a:rPr>
              <a:t> </a:t>
            </a:r>
            <a:r>
              <a:rPr lang="en-US" altLang="ko-KR" sz="900" b="1">
                <a:solidFill>
                  <a:schemeClr val="bg1"/>
                </a:solidFill>
                <a:latin typeface="+mn-ea"/>
                <a:ea typeface="+mn-ea"/>
              </a:rPr>
              <a:t>: </a:t>
            </a:r>
            <a:endParaRPr lang="ko-KR" altLang="en-US" sz="900" b="1">
              <a:solidFill>
                <a:schemeClr val="bg1"/>
              </a:solidFill>
              <a:latin typeface="+mn-ea"/>
              <a:ea typeface="+mn-ea"/>
            </a:endParaRPr>
          </a:p>
        </xdr:txBody>
      </xdr:sp>
      <xdr:sp macro="" textlink="$C$10">
        <xdr:nvSpPr>
          <xdr:cNvPr id="17" name="BEP판매량내역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 txBox="1"/>
        </xdr:nvSpPr>
        <xdr:spPr>
          <a:xfrm>
            <a:off x="8595017" y="984016"/>
            <a:ext cx="1073650" cy="222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B9BC58F-F462-412B-80AC-5B0056220CDF}" type="TxLink">
              <a:rPr lang="en-US" altLang="en-US" sz="900" b="1" i="0" u="none" strike="noStrike">
                <a:solidFill>
                  <a:schemeClr val="bg1"/>
                </a:solidFill>
                <a:latin typeface="Verdana"/>
                <a:ea typeface="Verdana"/>
              </a:rPr>
              <a:pPr algn="l"/>
              <a:t>71 </a:t>
            </a:fld>
            <a:endParaRPr lang="ko-KR" altLang="en-US" sz="1000" b="1">
              <a:solidFill>
                <a:schemeClr val="bg1"/>
              </a:solidFill>
              <a:latin typeface="Verdana" panose="020B0604030504040204" pitchFamily="34" charset="0"/>
            </a:endParaRPr>
          </a:p>
        </xdr:txBody>
      </xdr:sp>
      <xdr:sp macro="" textlink="">
        <xdr:nvSpPr>
          <xdr:cNvPr id="18" name="BEP판매량제목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 txBox="1"/>
        </xdr:nvSpPr>
        <xdr:spPr>
          <a:xfrm>
            <a:off x="7781424" y="984016"/>
            <a:ext cx="900000" cy="22640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altLang="ko-KR" sz="900" b="1">
                <a:solidFill>
                  <a:schemeClr val="bg1"/>
                </a:solidFill>
                <a:latin typeface="+mn-ea"/>
                <a:ea typeface="+mn-ea"/>
              </a:rPr>
              <a:t>BEP</a:t>
            </a:r>
            <a:r>
              <a:rPr lang="ko-KR" altLang="en-US" sz="900" b="1">
                <a:solidFill>
                  <a:schemeClr val="bg1"/>
                </a:solidFill>
                <a:latin typeface="+mn-ea"/>
                <a:ea typeface="+mn-ea"/>
              </a:rPr>
              <a:t>판매량  </a:t>
            </a:r>
            <a:r>
              <a:rPr lang="en-US" altLang="ko-KR" sz="900" b="1">
                <a:solidFill>
                  <a:schemeClr val="bg1"/>
                </a:solidFill>
                <a:latin typeface="+mn-ea"/>
                <a:ea typeface="+mn-ea"/>
              </a:rPr>
              <a:t>: </a:t>
            </a:r>
            <a:endParaRPr lang="ko-KR" altLang="en-US" sz="900" b="1">
              <a:solidFill>
                <a:schemeClr val="bg1"/>
              </a:solidFill>
              <a:latin typeface="+mn-ea"/>
              <a:ea typeface="+mn-ea"/>
            </a:endParaRPr>
          </a:p>
        </xdr:txBody>
      </xdr:sp>
      <xdr:sp macro="" textlink="$C$5">
        <xdr:nvSpPr>
          <xdr:cNvPr id="15" name="품목내역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 txBox="1"/>
        </xdr:nvSpPr>
        <xdr:spPr>
          <a:xfrm>
            <a:off x="6359525" y="984016"/>
            <a:ext cx="1080000" cy="222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2EECBF41-E79D-41A4-95B0-BA15B7A0C9D0}" type="TxLink">
              <a:rPr lang="ko-KR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</a:rPr>
              <a:pPr algn="l"/>
              <a:t>Goods A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</a:endParaRPr>
          </a:p>
        </xdr:txBody>
      </xdr:sp>
      <xdr:sp macro="" textlink="">
        <xdr:nvSpPr>
          <xdr:cNvPr id="16" name="품목제목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5557837" y="984016"/>
            <a:ext cx="900000" cy="2264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900" b="1">
                <a:solidFill>
                  <a:schemeClr val="bg1"/>
                </a:solidFill>
                <a:latin typeface="+mn-ea"/>
                <a:ea typeface="+mn-ea"/>
              </a:rPr>
              <a:t>품목  </a:t>
            </a:r>
            <a:r>
              <a:rPr lang="en-US" altLang="ko-KR" sz="900" b="1">
                <a:solidFill>
                  <a:schemeClr val="bg1"/>
                </a:solidFill>
                <a:latin typeface="+mn-ea"/>
                <a:ea typeface="+mn-ea"/>
              </a:rPr>
              <a:t>: </a:t>
            </a:r>
            <a:endParaRPr lang="ko-KR" altLang="en-US" sz="900" b="1">
              <a:solidFill>
                <a:schemeClr val="bg1"/>
              </a:solidFill>
              <a:latin typeface="+mn-ea"/>
              <a:ea typeface="+mn-ea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손익계산표1">
      <a:dk1>
        <a:sysClr val="windowText" lastClr="000000"/>
      </a:dk1>
      <a:lt1>
        <a:sysClr val="window" lastClr="FFFFFF"/>
      </a:lt1>
      <a:dk2>
        <a:srgbClr val="28344D"/>
      </a:dk2>
      <a:lt2>
        <a:srgbClr val="EFF2F7"/>
      </a:lt2>
      <a:accent1>
        <a:srgbClr val="C4DDBE"/>
      </a:accent1>
      <a:accent2>
        <a:srgbClr val="E8B598"/>
      </a:accent2>
      <a:accent3>
        <a:srgbClr val="88BFDC"/>
      </a:accent3>
      <a:accent4>
        <a:srgbClr val="28344D"/>
      </a:accent4>
      <a:accent5>
        <a:srgbClr val="50699A"/>
      </a:accent5>
      <a:accent6>
        <a:srgbClr val="8195BD"/>
      </a:accent6>
      <a:hlink>
        <a:srgbClr val="C4DDBE"/>
      </a:hlink>
      <a:folHlink>
        <a:srgbClr val="8195B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autoPageBreaks="0" fitToPage="1"/>
  </sheetPr>
  <dimension ref="A1:P42"/>
  <sheetViews>
    <sheetView showGridLines="0" showRowColHeaders="0" showZeros="0" tabSelected="1" zoomScaleNormal="100" workbookViewId="0">
      <selection activeCell="B5" sqref="B5"/>
    </sheetView>
  </sheetViews>
  <sheetFormatPr defaultRowHeight="22.35" customHeight="1" x14ac:dyDescent="0.2"/>
  <cols>
    <col min="1" max="1" width="2.5703125" customWidth="1"/>
    <col min="2" max="5" width="18.7109375" customWidth="1"/>
    <col min="6" max="6" width="3.7109375" customWidth="1"/>
    <col min="7" max="7" width="18.7109375" customWidth="1"/>
    <col min="8" max="10" width="15.7109375" customWidth="1"/>
    <col min="11" max="11" width="3.7109375" style="49" customWidth="1"/>
    <col min="12" max="12" width="3.7109375" customWidth="1"/>
    <col min="13" max="13" width="25.7109375" customWidth="1"/>
    <col min="14" max="16" width="15.7109375" customWidth="1"/>
    <col min="17" max="17" width="3.7109375" customWidth="1"/>
  </cols>
  <sheetData>
    <row r="1" spans="2:16" ht="16.5" customHeight="1" x14ac:dyDescent="0.2">
      <c r="K1"/>
    </row>
    <row r="2" spans="2:16" ht="39.950000000000003" customHeight="1" x14ac:dyDescent="0.2">
      <c r="B2" s="70" t="s">
        <v>48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2:16" ht="11.25" customHeight="1" x14ac:dyDescent="0.2">
      <c r="E3" s="77"/>
    </row>
    <row r="4" spans="2:16" ht="22.35" customHeight="1" thickBot="1" x14ac:dyDescent="0.25">
      <c r="B4" s="55" t="s">
        <v>50</v>
      </c>
      <c r="C4" s="2"/>
      <c r="D4" s="2"/>
      <c r="E4" s="2"/>
      <c r="G4" s="75"/>
      <c r="H4" s="75"/>
      <c r="I4" s="75"/>
      <c r="J4" s="75"/>
      <c r="K4" s="51"/>
      <c r="M4" s="54" t="s">
        <v>49</v>
      </c>
      <c r="N4" s="46"/>
      <c r="O4" s="46"/>
      <c r="P4" s="46"/>
    </row>
    <row r="5" spans="2:16" ht="18" customHeight="1" thickBot="1" x14ac:dyDescent="0.25">
      <c r="B5" s="33" t="s">
        <v>0</v>
      </c>
      <c r="C5" s="92" t="s">
        <v>16</v>
      </c>
      <c r="D5" s="92"/>
      <c r="E5" s="92"/>
      <c r="G5" s="75"/>
      <c r="H5" s="75"/>
      <c r="I5" s="75"/>
      <c r="J5" s="75"/>
      <c r="K5" s="51"/>
      <c r="M5" s="59" t="s">
        <v>8</v>
      </c>
      <c r="N5" s="60" t="s">
        <v>24</v>
      </c>
      <c r="O5" s="60" t="s">
        <v>17</v>
      </c>
      <c r="P5" s="60" t="s">
        <v>18</v>
      </c>
    </row>
    <row r="6" spans="2:16" ht="18" customHeight="1" x14ac:dyDescent="0.2">
      <c r="B6" s="35" t="s">
        <v>30</v>
      </c>
      <c r="C6" s="25">
        <v>100</v>
      </c>
      <c r="D6" s="34" t="s">
        <v>44</v>
      </c>
      <c r="E6" s="24">
        <v>10000</v>
      </c>
      <c r="G6" s="75"/>
      <c r="H6" s="75"/>
      <c r="I6" s="75"/>
      <c r="J6" s="75"/>
      <c r="K6" s="51"/>
      <c r="M6" s="74" t="s">
        <v>45</v>
      </c>
      <c r="N6" s="72">
        <v>100</v>
      </c>
      <c r="O6" s="72"/>
      <c r="P6" s="72"/>
    </row>
    <row r="7" spans="2:16" ht="18" customHeight="1" x14ac:dyDescent="0.2">
      <c r="B7" s="17" t="s">
        <v>31</v>
      </c>
      <c r="C7" s="93">
        <f>IFERROR(IF(OR($E$6="",$C$6=""),"",$E$6*$C$6),"")</f>
        <v>1000000</v>
      </c>
      <c r="D7" s="93"/>
      <c r="E7" s="94"/>
      <c r="G7" s="75"/>
      <c r="H7" s="75"/>
      <c r="I7" s="75"/>
      <c r="J7" s="75"/>
      <c r="K7" s="51"/>
      <c r="M7" s="34" t="s">
        <v>29</v>
      </c>
      <c r="N7" s="73">
        <v>10000</v>
      </c>
      <c r="O7" s="73"/>
      <c r="P7" s="73"/>
    </row>
    <row r="8" spans="2:16" ht="18" customHeight="1" x14ac:dyDescent="0.2">
      <c r="B8" s="27" t="s">
        <v>32</v>
      </c>
      <c r="C8" s="18">
        <f>IFERROR(IF(OR($E$6="",$I$25=""),"",$E$6-$I$25),"")</f>
        <v>8500</v>
      </c>
      <c r="D8" s="30" t="s">
        <v>33</v>
      </c>
      <c r="E8" s="26">
        <f>IFERROR(IF(OR($E$6="",$C$8=""),"",$C$8/$E$6),"")</f>
        <v>0.85</v>
      </c>
      <c r="G8" s="75"/>
      <c r="H8" s="75"/>
      <c r="I8" s="75"/>
      <c r="J8" s="75"/>
      <c r="K8" s="51"/>
      <c r="M8" s="58" t="s">
        <v>46</v>
      </c>
      <c r="N8" s="39">
        <f>IFERROR(IF(OR(N$7="",N$6=""),"",N$7*N$6),"")</f>
        <v>1000000</v>
      </c>
      <c r="O8" s="39" t="str">
        <f>IFERROR(IF(OR(O$7="",O$6=""),"",O$7*O$6),"")</f>
        <v/>
      </c>
      <c r="P8" s="40" t="str">
        <f>IFERROR(IF(OR(P$7="",P$6=""),"",P$7*P$6),"")</f>
        <v/>
      </c>
    </row>
    <row r="9" spans="2:16" ht="18" customHeight="1" x14ac:dyDescent="0.2">
      <c r="B9" s="28" t="s">
        <v>34</v>
      </c>
      <c r="C9" s="19">
        <f>IFERROR(IF(OR($C$6="",$C$7="",$I$25=""),"",$C$7-$C$6*$I$25),"")</f>
        <v>850000</v>
      </c>
      <c r="D9" s="31" t="s">
        <v>14</v>
      </c>
      <c r="E9" s="23">
        <f>IFERROR(IF(OR($C$7="",$C$9=""),"",$C$9/$C$7),"")</f>
        <v>0.85</v>
      </c>
      <c r="G9" s="75"/>
      <c r="H9" s="75"/>
      <c r="I9" s="75"/>
      <c r="J9" s="75"/>
      <c r="K9" s="51"/>
      <c r="M9" s="61" t="s">
        <v>12</v>
      </c>
      <c r="N9" s="62" t="s">
        <v>20</v>
      </c>
      <c r="O9" s="62" t="s">
        <v>19</v>
      </c>
      <c r="P9" s="63" t="s">
        <v>18</v>
      </c>
    </row>
    <row r="10" spans="2:16" ht="18" customHeight="1" x14ac:dyDescent="0.2">
      <c r="B10" s="29" t="s">
        <v>35</v>
      </c>
      <c r="C10" s="68">
        <f>IFERROR(IF(OR($C$8="",$D$25=""),"",$D$25/$C$8),"")</f>
        <v>70.588235294117652</v>
      </c>
      <c r="D10" s="32" t="s">
        <v>36</v>
      </c>
      <c r="E10" s="68">
        <f>IFERROR(IF(OR($C$6="",$C$7="",$D$25="",$I$25=""),"",$D$25/(1-$C$6*$I$25/$C$7)),"")</f>
        <v>705882.3529411765</v>
      </c>
      <c r="G10" s="75"/>
      <c r="H10" s="75"/>
      <c r="I10" s="75"/>
      <c r="J10" s="75"/>
      <c r="K10" s="51"/>
      <c r="M10" s="28" t="s">
        <v>39</v>
      </c>
      <c r="N10" s="16">
        <v>500000</v>
      </c>
      <c r="O10" s="16"/>
      <c r="P10" s="16"/>
    </row>
    <row r="11" spans="2:16" ht="18" customHeight="1" x14ac:dyDescent="0.2">
      <c r="B11" s="17" t="s">
        <v>15</v>
      </c>
      <c r="C11" s="93">
        <f>IFERROR(IF(OR($C$7="",$E$10=""),"",$C$7-$E$10),"")</f>
        <v>294117.6470588235</v>
      </c>
      <c r="D11" s="93"/>
      <c r="E11" s="94"/>
      <c r="G11" s="75"/>
      <c r="H11" s="75"/>
      <c r="I11" s="75"/>
      <c r="J11" s="75"/>
      <c r="K11" s="51"/>
      <c r="M11" s="28" t="s">
        <v>40</v>
      </c>
      <c r="N11" s="16">
        <v>100000</v>
      </c>
      <c r="O11" s="16"/>
      <c r="P11" s="16"/>
    </row>
    <row r="12" spans="2:16" ht="18" customHeight="1" x14ac:dyDescent="0.2">
      <c r="D12" s="78"/>
      <c r="G12" s="12"/>
      <c r="H12" s="12"/>
      <c r="I12" s="12"/>
      <c r="J12" s="12"/>
      <c r="K12" s="51"/>
      <c r="M12" s="56"/>
      <c r="N12" s="16"/>
      <c r="O12" s="16"/>
      <c r="P12" s="16"/>
    </row>
    <row r="13" spans="2:16" ht="18" customHeight="1" x14ac:dyDescent="0.2">
      <c r="B13" s="13" t="s">
        <v>27</v>
      </c>
      <c r="G13" s="13" t="s">
        <v>28</v>
      </c>
      <c r="K13" s="51"/>
      <c r="M13" s="56"/>
      <c r="N13" s="16"/>
      <c r="O13" s="16"/>
      <c r="P13" s="16"/>
    </row>
    <row r="14" spans="2:16" ht="18" customHeight="1" thickBot="1" x14ac:dyDescent="0.25">
      <c r="B14" s="95" t="s">
        <v>26</v>
      </c>
      <c r="C14" s="95"/>
      <c r="D14" s="11" t="s">
        <v>1</v>
      </c>
      <c r="E14" s="11" t="s">
        <v>7</v>
      </c>
      <c r="G14" s="88" t="s">
        <v>51</v>
      </c>
      <c r="H14" s="89"/>
      <c r="I14" s="76" t="s">
        <v>2</v>
      </c>
      <c r="J14" s="76" t="s">
        <v>7</v>
      </c>
      <c r="K14" s="52"/>
      <c r="M14" s="56"/>
      <c r="N14" s="16"/>
      <c r="O14" s="16"/>
      <c r="P14" s="16"/>
    </row>
    <row r="15" spans="2:16" ht="18" customHeight="1" x14ac:dyDescent="0.2">
      <c r="B15" s="96" t="s">
        <v>37</v>
      </c>
      <c r="C15" s="97"/>
      <c r="D15" s="9">
        <v>500000</v>
      </c>
      <c r="E15" s="36">
        <f>IFERROR(IF($D15="","",$D15/$D$25),"")</f>
        <v>0.83333333333333337</v>
      </c>
      <c r="G15" s="82" t="s">
        <v>52</v>
      </c>
      <c r="H15" s="83"/>
      <c r="I15" s="20">
        <v>1000</v>
      </c>
      <c r="J15" s="81">
        <f>IFERROR(IF($I15="","",$I15/$I$25),"")</f>
        <v>0.66666666666666663</v>
      </c>
      <c r="K15" s="53"/>
      <c r="M15" s="56"/>
      <c r="N15" s="16"/>
      <c r="O15" s="16"/>
      <c r="P15" s="16"/>
    </row>
    <row r="16" spans="2:16" ht="18" customHeight="1" x14ac:dyDescent="0.2">
      <c r="B16" s="82" t="s">
        <v>38</v>
      </c>
      <c r="C16" s="83"/>
      <c r="D16" s="20">
        <v>100000</v>
      </c>
      <c r="E16" s="37">
        <f t="shared" ref="E16:E24" si="0">IFERROR(IF($D16="","",$D16/$D$25),"")</f>
        <v>0.16666666666666666</v>
      </c>
      <c r="G16" s="82" t="s">
        <v>53</v>
      </c>
      <c r="H16" s="83"/>
      <c r="I16" s="20">
        <v>500</v>
      </c>
      <c r="J16" s="81">
        <f t="shared" ref="J16:J24" si="1">IFERROR(IF($I16="","",$I16/$I$25),"")</f>
        <v>0.33333333333333331</v>
      </c>
      <c r="K16" s="53"/>
      <c r="M16" s="56"/>
      <c r="N16" s="16"/>
      <c r="O16" s="16"/>
      <c r="P16" s="16"/>
    </row>
    <row r="17" spans="1:16" ht="18" customHeight="1" x14ac:dyDescent="0.2">
      <c r="B17" s="82"/>
      <c r="C17" s="83"/>
      <c r="D17" s="20"/>
      <c r="E17" s="37" t="str">
        <f t="shared" si="0"/>
        <v/>
      </c>
      <c r="G17" s="82"/>
      <c r="H17" s="83"/>
      <c r="I17" s="20"/>
      <c r="J17" s="81" t="str">
        <f t="shared" si="1"/>
        <v/>
      </c>
      <c r="K17" s="53"/>
      <c r="M17" s="56"/>
      <c r="N17" s="16"/>
      <c r="O17" s="16"/>
      <c r="P17" s="16"/>
    </row>
    <row r="18" spans="1:16" ht="18" customHeight="1" x14ac:dyDescent="0.2">
      <c r="B18" s="82"/>
      <c r="C18" s="83"/>
      <c r="D18" s="20"/>
      <c r="E18" s="37" t="str">
        <f t="shared" si="0"/>
        <v/>
      </c>
      <c r="G18" s="82"/>
      <c r="H18" s="83"/>
      <c r="I18" s="20"/>
      <c r="J18" s="81" t="str">
        <f t="shared" si="1"/>
        <v/>
      </c>
      <c r="K18" s="53"/>
      <c r="M18" s="56"/>
      <c r="N18" s="16"/>
      <c r="O18" s="16"/>
      <c r="P18" s="16"/>
    </row>
    <row r="19" spans="1:16" ht="18" customHeight="1" x14ac:dyDescent="0.2">
      <c r="B19" s="82"/>
      <c r="C19" s="83"/>
      <c r="D19" s="20"/>
      <c r="E19" s="37" t="str">
        <f t="shared" si="0"/>
        <v/>
      </c>
      <c r="F19" s="12"/>
      <c r="G19" s="82"/>
      <c r="H19" s="83"/>
      <c r="I19" s="20"/>
      <c r="J19" s="81" t="str">
        <f t="shared" si="1"/>
        <v/>
      </c>
      <c r="K19" s="53"/>
      <c r="L19" s="12"/>
      <c r="M19" s="57"/>
      <c r="N19" s="25">
        <f>$C24</f>
        <v>0</v>
      </c>
      <c r="O19" s="25"/>
      <c r="P19" s="25"/>
    </row>
    <row r="20" spans="1:16" ht="18" customHeight="1" x14ac:dyDescent="0.2">
      <c r="B20" s="82"/>
      <c r="C20" s="83"/>
      <c r="D20" s="20"/>
      <c r="E20" s="37" t="str">
        <f t="shared" si="0"/>
        <v/>
      </c>
      <c r="G20" s="82"/>
      <c r="H20" s="83"/>
      <c r="I20" s="20"/>
      <c r="J20" s="81" t="str">
        <f t="shared" si="1"/>
        <v/>
      </c>
      <c r="K20" s="53"/>
      <c r="M20" s="58" t="s">
        <v>47</v>
      </c>
      <c r="N20" s="39">
        <f>IFERROR(IF(SUM(N$10:N$19)=0,"",SUM(N$10:N$19)),"")</f>
        <v>600000</v>
      </c>
      <c r="O20" s="39" t="str">
        <f t="shared" ref="O20:P20" si="2">IFERROR(IF(SUM(O$10:O$19)=0,"",SUM(O$10:O$19)),"")</f>
        <v/>
      </c>
      <c r="P20" s="40" t="str">
        <f t="shared" si="2"/>
        <v/>
      </c>
    </row>
    <row r="21" spans="1:16" ht="18" customHeight="1" x14ac:dyDescent="0.2">
      <c r="B21" s="82"/>
      <c r="C21" s="83"/>
      <c r="D21" s="20"/>
      <c r="E21" s="37" t="str">
        <f t="shared" si="0"/>
        <v/>
      </c>
      <c r="G21" s="82"/>
      <c r="H21" s="83"/>
      <c r="I21" s="20"/>
      <c r="J21" s="81" t="str">
        <f t="shared" si="1"/>
        <v/>
      </c>
      <c r="K21" s="53"/>
      <c r="M21" s="61" t="s">
        <v>13</v>
      </c>
      <c r="N21" s="62" t="s">
        <v>21</v>
      </c>
      <c r="O21" s="62" t="s">
        <v>22</v>
      </c>
      <c r="P21" s="63" t="s">
        <v>23</v>
      </c>
    </row>
    <row r="22" spans="1:16" ht="18" customHeight="1" x14ac:dyDescent="0.2">
      <c r="B22" s="82"/>
      <c r="C22" s="83"/>
      <c r="D22" s="20"/>
      <c r="E22" s="37" t="str">
        <f t="shared" si="0"/>
        <v/>
      </c>
      <c r="G22" s="82"/>
      <c r="H22" s="83"/>
      <c r="I22" s="20"/>
      <c r="J22" s="81" t="str">
        <f t="shared" si="1"/>
        <v/>
      </c>
      <c r="K22" s="53"/>
      <c r="M22" s="56" t="s">
        <v>54</v>
      </c>
      <c r="N22" s="41">
        <v>1000</v>
      </c>
      <c r="O22" s="16"/>
      <c r="P22" s="16"/>
    </row>
    <row r="23" spans="1:16" ht="18" customHeight="1" x14ac:dyDescent="0.2">
      <c r="B23" s="82"/>
      <c r="C23" s="83"/>
      <c r="D23" s="20"/>
      <c r="E23" s="37" t="str">
        <f t="shared" si="0"/>
        <v/>
      </c>
      <c r="G23" s="82"/>
      <c r="H23" s="83"/>
      <c r="I23" s="20"/>
      <c r="J23" s="81" t="str">
        <f t="shared" si="1"/>
        <v/>
      </c>
      <c r="K23" s="53"/>
      <c r="M23" s="56" t="s">
        <v>53</v>
      </c>
      <c r="N23" s="41">
        <v>500</v>
      </c>
      <c r="O23" s="16"/>
      <c r="P23" s="16"/>
    </row>
    <row r="24" spans="1:16" ht="18" customHeight="1" x14ac:dyDescent="0.2">
      <c r="B24" s="84"/>
      <c r="C24" s="85"/>
      <c r="D24" s="21"/>
      <c r="E24" s="38" t="str">
        <f t="shared" si="0"/>
        <v/>
      </c>
      <c r="G24" s="82"/>
      <c r="H24" s="83"/>
      <c r="I24" s="20"/>
      <c r="J24" s="81" t="str">
        <f t="shared" si="1"/>
        <v/>
      </c>
      <c r="K24" s="53"/>
      <c r="M24" s="56"/>
      <c r="N24" s="41"/>
      <c r="O24" s="16"/>
      <c r="P24" s="16"/>
    </row>
    <row r="25" spans="1:16" ht="18" customHeight="1" x14ac:dyDescent="0.2">
      <c r="B25" s="86" t="s">
        <v>6</v>
      </c>
      <c r="C25" s="87"/>
      <c r="D25" s="14">
        <f>IFERROR(IF(SUM(D$15:D$24)=0,"",SUM(D$15:D$24)),"")</f>
        <v>600000</v>
      </c>
      <c r="E25" s="15">
        <f>IFERROR(IF(SUM(E$15:E$24)=0,"",SUM(E$15:E$24)),"")</f>
        <v>1</v>
      </c>
      <c r="G25" s="90" t="s">
        <v>43</v>
      </c>
      <c r="H25" s="91"/>
      <c r="I25" s="79">
        <f>IFERROR(IF(SUM(I$15:I$24)=0,"",SUM(I$15:I$24)),"")</f>
        <v>1500</v>
      </c>
      <c r="J25" s="80">
        <f>IFERROR(IF(SUM(J$15:J$24)=0,"",SUM(J$15:J$24)),"")</f>
        <v>1</v>
      </c>
      <c r="K25" s="53"/>
      <c r="M25" s="56"/>
      <c r="N25" s="41"/>
      <c r="O25" s="16"/>
      <c r="P25" s="16"/>
    </row>
    <row r="26" spans="1:16" ht="18" customHeight="1" x14ac:dyDescent="0.2">
      <c r="B26" s="77"/>
      <c r="C26" s="77"/>
      <c r="D26" s="77"/>
      <c r="E26" s="77"/>
      <c r="F26" s="77"/>
      <c r="G26" s="77"/>
      <c r="H26" s="77"/>
      <c r="I26" s="77"/>
      <c r="J26" s="77"/>
      <c r="K26" s="51"/>
      <c r="M26" s="56"/>
      <c r="N26" s="41"/>
      <c r="O26" s="16"/>
      <c r="P26" s="16"/>
    </row>
    <row r="27" spans="1:16" ht="18" customHeight="1" x14ac:dyDescent="0.2">
      <c r="A27" s="12"/>
      <c r="B27" s="75"/>
      <c r="C27" s="75"/>
      <c r="D27" s="75"/>
      <c r="E27" s="75"/>
      <c r="F27" s="75"/>
      <c r="G27" s="75"/>
      <c r="H27" s="75"/>
      <c r="I27" s="75"/>
      <c r="J27" s="75"/>
      <c r="K27" s="51"/>
      <c r="M27" s="56"/>
      <c r="N27" s="41"/>
      <c r="O27" s="16"/>
      <c r="P27" s="16"/>
    </row>
    <row r="28" spans="1:16" ht="18" customHeight="1" x14ac:dyDescent="0.2">
      <c r="A28" s="12"/>
      <c r="B28" s="75"/>
      <c r="C28" s="75"/>
      <c r="D28" s="75"/>
      <c r="E28" s="75"/>
      <c r="F28" s="75"/>
      <c r="G28" s="75"/>
      <c r="H28" s="75"/>
      <c r="I28" s="75"/>
      <c r="J28" s="75"/>
      <c r="K28" s="51"/>
      <c r="M28" s="56"/>
      <c r="N28" s="41"/>
      <c r="O28" s="16"/>
      <c r="P28" s="16"/>
    </row>
    <row r="29" spans="1:16" ht="18" customHeight="1" x14ac:dyDescent="0.2">
      <c r="A29" s="12"/>
      <c r="B29" s="75"/>
      <c r="C29" s="75"/>
      <c r="D29" s="75"/>
      <c r="E29" s="75"/>
      <c r="F29" s="75"/>
      <c r="G29" s="75"/>
      <c r="H29" s="75"/>
      <c r="I29" s="75"/>
      <c r="J29" s="75"/>
      <c r="K29" s="51"/>
      <c r="M29" s="56"/>
      <c r="N29" s="41"/>
      <c r="O29" s="16"/>
      <c r="P29" s="16"/>
    </row>
    <row r="30" spans="1:16" ht="18" customHeight="1" x14ac:dyDescent="0.2">
      <c r="A30" s="12"/>
      <c r="B30" s="75"/>
      <c r="C30" s="75"/>
      <c r="D30" s="75"/>
      <c r="E30" s="75"/>
      <c r="F30" s="75"/>
      <c r="G30" s="75"/>
      <c r="H30" s="75"/>
      <c r="I30" s="75"/>
      <c r="J30" s="75"/>
      <c r="K30" s="51"/>
      <c r="M30" s="56"/>
      <c r="N30" s="41"/>
      <c r="O30" s="16"/>
      <c r="P30" s="16"/>
    </row>
    <row r="31" spans="1:16" ht="18" customHeight="1" x14ac:dyDescent="0.2">
      <c r="A31" s="12"/>
      <c r="B31" s="75"/>
      <c r="C31" s="75"/>
      <c r="D31" s="75"/>
      <c r="E31" s="75"/>
      <c r="F31" s="75"/>
      <c r="G31" s="75"/>
      <c r="H31" s="75"/>
      <c r="I31" s="75"/>
      <c r="J31" s="75"/>
      <c r="K31" s="51"/>
      <c r="M31" s="28"/>
      <c r="N31" s="41"/>
      <c r="O31" s="16"/>
      <c r="P31" s="16"/>
    </row>
    <row r="32" spans="1:16" ht="18" customHeight="1" x14ac:dyDescent="0.2">
      <c r="A32" s="12"/>
      <c r="B32" s="75"/>
      <c r="C32" s="75"/>
      <c r="D32" s="75"/>
      <c r="E32" s="75"/>
      <c r="F32" s="75"/>
      <c r="G32" s="75"/>
      <c r="H32" s="75"/>
      <c r="I32" s="75"/>
      <c r="J32" s="75"/>
      <c r="K32" s="51"/>
      <c r="M32" s="67" t="s">
        <v>41</v>
      </c>
      <c r="N32" s="44">
        <f>IFERROR(IF(SUM(N$22:N$31)=0,"",SUM(N$22:N$31)),"")</f>
        <v>1500</v>
      </c>
      <c r="O32" s="44" t="str">
        <f t="shared" ref="O32:P32" si="3">IFERROR(IF(SUM(O$22:O$31)=0,"",SUM(O$22:O$31)),"")</f>
        <v/>
      </c>
      <c r="P32" s="45" t="str">
        <f t="shared" si="3"/>
        <v/>
      </c>
    </row>
    <row r="33" spans="1:16" ht="18" customHeight="1" x14ac:dyDescent="0.2">
      <c r="A33" s="12"/>
      <c r="B33" s="75"/>
      <c r="C33" s="75"/>
      <c r="D33" s="75"/>
      <c r="E33" s="75"/>
      <c r="F33" s="75"/>
      <c r="G33" s="75"/>
      <c r="H33" s="75"/>
      <c r="I33" s="75"/>
      <c r="J33" s="75"/>
      <c r="K33" s="51"/>
      <c r="M33" s="22" t="s">
        <v>42</v>
      </c>
      <c r="N33" s="42">
        <f>IFERROR(IF(OR(N$6="",N$32=""),"",N$6*N$32),"")</f>
        <v>150000</v>
      </c>
      <c r="O33" s="42" t="str">
        <f>IFERROR(IF(OR(O$6="",O$32=""),"",O$6*O$32),"")</f>
        <v/>
      </c>
      <c r="P33" s="43" t="str">
        <f>IFERROR(IF(OR(P$6="",P$32=""),"",P$6*P$32),"")</f>
        <v/>
      </c>
    </row>
    <row r="34" spans="1:16" ht="18" customHeight="1" x14ac:dyDescent="0.2">
      <c r="A34" s="12"/>
      <c r="B34" s="75"/>
      <c r="C34" s="75"/>
      <c r="D34" s="75"/>
      <c r="E34" s="75"/>
      <c r="F34" s="75"/>
      <c r="G34" s="75"/>
      <c r="H34" s="75"/>
      <c r="I34" s="75"/>
      <c r="J34" s="75"/>
      <c r="K34" s="51"/>
      <c r="M34" s="61" t="s">
        <v>5</v>
      </c>
      <c r="N34" s="62" t="s">
        <v>24</v>
      </c>
      <c r="O34" s="62" t="s">
        <v>19</v>
      </c>
      <c r="P34" s="63" t="s">
        <v>25</v>
      </c>
    </row>
    <row r="35" spans="1:16" ht="18" customHeight="1" x14ac:dyDescent="0.2">
      <c r="A35" s="12"/>
      <c r="B35" s="75"/>
      <c r="C35" s="75"/>
      <c r="D35" s="75"/>
      <c r="E35" s="75"/>
      <c r="F35" s="75"/>
      <c r="G35" s="75"/>
      <c r="H35" s="75"/>
      <c r="I35" s="75"/>
      <c r="J35" s="75"/>
      <c r="K35" s="51"/>
      <c r="M35" s="64" t="s">
        <v>10</v>
      </c>
      <c r="N35" s="69">
        <f>IFERROR(IF(OR(N$7="",N$20="",N$32=""),"",N$20/(N$7-N$32)),"")</f>
        <v>70.588235294117652</v>
      </c>
      <c r="O35" s="69" t="str">
        <f>IFERROR(IF(OR(O$7="",O$20="",O$32=""),"",O$20/(O$7-O$32)),"")</f>
        <v/>
      </c>
      <c r="P35" s="69" t="str">
        <f>IFERROR(IF(OR(P$7="",P$20="",P$32=""),"",P$20/(P$7-P$32)),"")</f>
        <v/>
      </c>
    </row>
    <row r="36" spans="1:16" ht="18" customHeight="1" x14ac:dyDescent="0.2">
      <c r="A36" s="12"/>
      <c r="B36" s="75"/>
      <c r="C36" s="75"/>
      <c r="D36" s="75"/>
      <c r="E36" s="75"/>
      <c r="F36" s="75"/>
      <c r="G36" s="75"/>
      <c r="H36" s="75"/>
      <c r="I36" s="75"/>
      <c r="J36" s="75"/>
      <c r="K36" s="51"/>
      <c r="M36" s="65" t="s">
        <v>9</v>
      </c>
      <c r="N36" s="69">
        <f>IFERROR(IF(OR(N$8="",N$20="",N$33=""),"",N$20/(1-N$33/N$8)),"")</f>
        <v>705882.3529411765</v>
      </c>
      <c r="O36" s="69" t="str">
        <f t="shared" ref="O36:P36" si="4">IFERROR(IF(OR(O$8="",O$20="",O$33=""),"",O$20/(1-O$33/O$8)),"")</f>
        <v/>
      </c>
      <c r="P36" s="69" t="str">
        <f t="shared" si="4"/>
        <v/>
      </c>
    </row>
    <row r="37" spans="1:16" ht="18" customHeight="1" x14ac:dyDescent="0.2">
      <c r="A37" s="12"/>
      <c r="B37" s="75"/>
      <c r="C37" s="75"/>
      <c r="D37" s="75"/>
      <c r="E37" s="75"/>
      <c r="F37" s="75"/>
      <c r="G37" s="75"/>
      <c r="H37" s="75"/>
      <c r="I37" s="75"/>
      <c r="J37" s="75"/>
      <c r="K37" s="51"/>
      <c r="M37" s="66" t="s">
        <v>11</v>
      </c>
      <c r="N37" s="47">
        <f>IFERROR(IF(OR(N$8="",N$36=""),"",N$8-N$36),"")</f>
        <v>294117.6470588235</v>
      </c>
      <c r="O37" s="47" t="str">
        <f t="shared" ref="O37:P37" si="5">IFERROR(IF(OR(O$8="",O$36=""),"",O$8-O$36),"")</f>
        <v/>
      </c>
      <c r="P37" s="48" t="str">
        <f t="shared" si="5"/>
        <v/>
      </c>
    </row>
    <row r="38" spans="1:16" ht="11.25" customHeight="1" x14ac:dyDescent="0.2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50"/>
      <c r="O38" s="10"/>
    </row>
    <row r="39" spans="1:16" ht="22.35" customHeight="1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50"/>
      <c r="O39" s="10"/>
    </row>
    <row r="40" spans="1:16" ht="22.35" customHeight="1" x14ac:dyDescent="0.2">
      <c r="O40" s="10"/>
    </row>
    <row r="41" spans="1:16" ht="22.35" customHeight="1" x14ac:dyDescent="0.2">
      <c r="O41" s="10"/>
    </row>
    <row r="42" spans="1:16" ht="22.35" customHeight="1" x14ac:dyDescent="0.2">
      <c r="O42" s="10"/>
    </row>
  </sheetData>
  <mergeCells count="27">
    <mergeCell ref="B22:C22"/>
    <mergeCell ref="B17:C17"/>
    <mergeCell ref="B18:C18"/>
    <mergeCell ref="B19:C19"/>
    <mergeCell ref="B20:C20"/>
    <mergeCell ref="B21:C21"/>
    <mergeCell ref="C5:E5"/>
    <mergeCell ref="C7:E7"/>
    <mergeCell ref="C11:E11"/>
    <mergeCell ref="B14:C14"/>
    <mergeCell ref="B15:C15"/>
    <mergeCell ref="B23:C23"/>
    <mergeCell ref="B24:C24"/>
    <mergeCell ref="B25:C25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B16:C16"/>
  </mergeCells>
  <phoneticPr fontId="2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7" orientation="landscape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35"/>
  <sheetViews>
    <sheetView workbookViewId="0">
      <selection activeCell="D49" sqref="D49"/>
    </sheetView>
  </sheetViews>
  <sheetFormatPr defaultRowHeight="12" x14ac:dyDescent="0.2"/>
  <cols>
    <col min="1" max="2" width="9.140625" style="1"/>
  </cols>
  <sheetData>
    <row r="1" spans="1:2" x14ac:dyDescent="0.2">
      <c r="A1" s="5" t="s">
        <v>4</v>
      </c>
      <c r="B1" s="6" t="s">
        <v>3</v>
      </c>
    </row>
    <row r="2" spans="1:2" x14ac:dyDescent="0.2">
      <c r="A2" s="3">
        <v>2017</v>
      </c>
      <c r="B2" s="7">
        <v>1</v>
      </c>
    </row>
    <row r="3" spans="1:2" x14ac:dyDescent="0.2">
      <c r="A3" s="3">
        <v>2018</v>
      </c>
      <c r="B3" s="7">
        <v>2</v>
      </c>
    </row>
    <row r="4" spans="1:2" x14ac:dyDescent="0.2">
      <c r="A4" s="3">
        <v>2019</v>
      </c>
      <c r="B4" s="7">
        <v>3</v>
      </c>
    </row>
    <row r="5" spans="1:2" x14ac:dyDescent="0.2">
      <c r="A5" s="3">
        <v>2020</v>
      </c>
      <c r="B5" s="7">
        <v>4</v>
      </c>
    </row>
    <row r="6" spans="1:2" x14ac:dyDescent="0.2">
      <c r="A6" s="3">
        <v>2021</v>
      </c>
      <c r="B6" s="7">
        <v>5</v>
      </c>
    </row>
    <row r="7" spans="1:2" x14ac:dyDescent="0.2">
      <c r="A7" s="3">
        <v>2022</v>
      </c>
      <c r="B7" s="7">
        <v>6</v>
      </c>
    </row>
    <row r="8" spans="1:2" x14ac:dyDescent="0.2">
      <c r="A8" s="3">
        <v>2023</v>
      </c>
      <c r="B8" s="7">
        <v>7</v>
      </c>
    </row>
    <row r="9" spans="1:2" x14ac:dyDescent="0.2">
      <c r="A9" s="3">
        <v>2024</v>
      </c>
      <c r="B9" s="7">
        <v>8</v>
      </c>
    </row>
    <row r="10" spans="1:2" x14ac:dyDescent="0.2">
      <c r="A10" s="3">
        <v>2025</v>
      </c>
      <c r="B10" s="7">
        <v>9</v>
      </c>
    </row>
    <row r="11" spans="1:2" x14ac:dyDescent="0.2">
      <c r="A11" s="3">
        <v>2026</v>
      </c>
      <c r="B11" s="7">
        <v>10</v>
      </c>
    </row>
    <row r="12" spans="1:2" x14ac:dyDescent="0.2">
      <c r="A12" s="3">
        <v>2027</v>
      </c>
      <c r="B12" s="7">
        <v>11</v>
      </c>
    </row>
    <row r="13" spans="1:2" x14ac:dyDescent="0.2">
      <c r="A13" s="3">
        <v>2028</v>
      </c>
      <c r="B13" s="7">
        <v>12</v>
      </c>
    </row>
    <row r="14" spans="1:2" x14ac:dyDescent="0.2">
      <c r="A14" s="3">
        <v>2029</v>
      </c>
      <c r="B14" s="7"/>
    </row>
    <row r="15" spans="1:2" x14ac:dyDescent="0.2">
      <c r="A15" s="3">
        <v>2030</v>
      </c>
      <c r="B15" s="7"/>
    </row>
    <row r="16" spans="1:2" x14ac:dyDescent="0.2">
      <c r="A16" s="3">
        <v>2031</v>
      </c>
      <c r="B16" s="7"/>
    </row>
    <row r="17" spans="1:2" x14ac:dyDescent="0.2">
      <c r="A17" s="3">
        <v>2032</v>
      </c>
      <c r="B17" s="7"/>
    </row>
    <row r="18" spans="1:2" x14ac:dyDescent="0.2">
      <c r="A18" s="3">
        <v>2033</v>
      </c>
      <c r="B18" s="7"/>
    </row>
    <row r="19" spans="1:2" x14ac:dyDescent="0.2">
      <c r="A19" s="3">
        <v>2034</v>
      </c>
      <c r="B19" s="7"/>
    </row>
    <row r="20" spans="1:2" x14ac:dyDescent="0.2">
      <c r="A20" s="3">
        <v>2035</v>
      </c>
      <c r="B20" s="7"/>
    </row>
    <row r="21" spans="1:2" x14ac:dyDescent="0.2">
      <c r="A21" s="3">
        <v>2036</v>
      </c>
      <c r="B21" s="7"/>
    </row>
    <row r="22" spans="1:2" x14ac:dyDescent="0.2">
      <c r="A22" s="3">
        <v>2037</v>
      </c>
      <c r="B22" s="7"/>
    </row>
    <row r="23" spans="1:2" x14ac:dyDescent="0.2">
      <c r="A23" s="3">
        <v>2038</v>
      </c>
      <c r="B23" s="7"/>
    </row>
    <row r="24" spans="1:2" x14ac:dyDescent="0.2">
      <c r="A24" s="3">
        <v>2039</v>
      </c>
      <c r="B24" s="7"/>
    </row>
    <row r="25" spans="1:2" x14ac:dyDescent="0.2">
      <c r="A25" s="3">
        <v>2040</v>
      </c>
      <c r="B25" s="7"/>
    </row>
    <row r="26" spans="1:2" x14ac:dyDescent="0.2">
      <c r="A26" s="3">
        <v>2041</v>
      </c>
      <c r="B26" s="7"/>
    </row>
    <row r="27" spans="1:2" x14ac:dyDescent="0.2">
      <c r="A27" s="3">
        <v>2042</v>
      </c>
      <c r="B27" s="7"/>
    </row>
    <row r="28" spans="1:2" x14ac:dyDescent="0.2">
      <c r="A28" s="3">
        <v>2043</v>
      </c>
      <c r="B28" s="7"/>
    </row>
    <row r="29" spans="1:2" x14ac:dyDescent="0.2">
      <c r="A29" s="3">
        <v>2044</v>
      </c>
      <c r="B29" s="7"/>
    </row>
    <row r="30" spans="1:2" x14ac:dyDescent="0.2">
      <c r="A30" s="3">
        <v>2045</v>
      </c>
      <c r="B30" s="7"/>
    </row>
    <row r="31" spans="1:2" x14ac:dyDescent="0.2">
      <c r="A31" s="3">
        <v>2046</v>
      </c>
      <c r="B31" s="7"/>
    </row>
    <row r="32" spans="1:2" x14ac:dyDescent="0.2">
      <c r="A32" s="3">
        <v>2047</v>
      </c>
      <c r="B32" s="7"/>
    </row>
    <row r="33" spans="1:2" x14ac:dyDescent="0.2">
      <c r="A33" s="3">
        <v>2048</v>
      </c>
      <c r="B33" s="7"/>
    </row>
    <row r="34" spans="1:2" x14ac:dyDescent="0.2">
      <c r="A34" s="3">
        <v>2049</v>
      </c>
      <c r="B34" s="7"/>
    </row>
    <row r="35" spans="1:2" x14ac:dyDescent="0.2">
      <c r="A35" s="4">
        <v>2050</v>
      </c>
      <c r="B35" s="8"/>
    </row>
  </sheetData>
  <phoneticPr fontId="2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손익계산표</vt:lpstr>
      <vt:lpstr>손익계산표!Print_Area</vt:lpstr>
      <vt:lpstr>연도</vt:lpstr>
      <vt:lpstr>월</vt:lpstr>
    </vt:vector>
  </TitlesOfParts>
  <Manager>예스폼_박준성</Manager>
  <Company>www.yesform.com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손익계산표(예상)</dc:title>
  <dc:subject>손익계산표(예상)</dc:subject>
  <dc:creator>예스폼_박준성</dc:creator>
  <dc:description>본 콘텐츠의 저작권은 예스폼(Yesform)에 있으며_x000d_
무단 복제 및 배포시 법적인 제재를 받을 수 있습니다.</dc:description>
  <cp:lastModifiedBy>예스폼_박준성</cp:lastModifiedBy>
  <cp:lastPrinted>2022-09-15T06:39:29Z</cp:lastPrinted>
  <dcterms:created xsi:type="dcterms:W3CDTF">2022-08-26T08:33:00Z</dcterms:created>
  <dcterms:modified xsi:type="dcterms:W3CDTF">2022-09-15T06:54:55Z</dcterms:modified>
</cp:coreProperties>
</file>