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Ex1.xml" ContentType="application/vnd.ms-office.chartex+xml"/>
  <Override PartName="/xl/charts/style2.xml" ContentType="application/vnd.ms-office.chartstyle+xml"/>
  <Override PartName="/xl/charts/colors2.xml" ContentType="application/vnd.ms-office.chartcolorstyle+xml"/>
  <Override PartName="/xl/charts/chart2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3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Ex2.xml" ContentType="application/vnd.ms-office.chartex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Q:\2022 ExcelMembers\2022_완성본\25_dashboard\한글 버전\"/>
    </mc:Choice>
  </mc:AlternateContent>
  <xr:revisionPtr revIDLastSave="0" documentId="13_ncr:1_{C1218EEA-DE11-496F-87F7-10D3C1595009}" xr6:coauthVersionLast="47" xr6:coauthVersionMax="47" xr10:uidLastSave="{00000000-0000-0000-0000-000000000000}"/>
  <bookViews>
    <workbookView xWindow="-120" yWindow="-120" windowWidth="38640" windowHeight="21240" xr2:uid="{E541B127-637D-A144-98F8-4C1956397419}"/>
  </bookViews>
  <sheets>
    <sheet name="온라인 마케팅 분석 대시보드" sheetId="1" r:id="rId1"/>
  </sheets>
  <definedNames>
    <definedName name="_xlchart.v1.0" hidden="1">'온라인 마케팅 분석 대시보드'!$B$22:$B$26</definedName>
    <definedName name="_xlchart.v1.1" hidden="1">'온라인 마케팅 분석 대시보드'!$K$22:$K$26</definedName>
    <definedName name="_xlchart.v1.2" hidden="1">'온라인 마케팅 분석 대시보드'!$B$22:$B$26</definedName>
    <definedName name="_xlchart.v1.3" hidden="1">'온라인 마케팅 분석 대시보드'!$J$22:$J$26</definedName>
    <definedName name="_xlnm.Print_Area" localSheetId="0">'온라인 마케팅 분석 대시보드'!$B$2:$P$28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6" i="1" l="1"/>
  <c r="I25" i="1"/>
  <c r="I24" i="1"/>
  <c r="I23" i="1"/>
  <c r="I22" i="1"/>
  <c r="K26" i="1"/>
  <c r="K25" i="1"/>
  <c r="K24" i="1"/>
  <c r="K23" i="1"/>
  <c r="K22" i="1"/>
  <c r="J26" i="1"/>
  <c r="J25" i="1"/>
  <c r="J24" i="1"/>
  <c r="J23" i="1"/>
  <c r="J22" i="1"/>
  <c r="E23" i="1"/>
  <c r="E24" i="1"/>
  <c r="E25" i="1"/>
  <c r="E26" i="1"/>
  <c r="E22" i="1"/>
  <c r="M28" i="1"/>
  <c r="H28" i="1"/>
  <c r="I28" i="1" s="1"/>
  <c r="D28" i="1"/>
  <c r="O11" i="1" s="1"/>
  <c r="C28" i="1"/>
  <c r="O5" i="1" s="1"/>
  <c r="F28" i="1"/>
  <c r="O7" i="1" s="1"/>
  <c r="L28" i="1"/>
  <c r="G28" i="1"/>
  <c r="O26" i="1"/>
  <c r="P26" i="1" s="1"/>
  <c r="O23" i="1"/>
  <c r="P23" i="1" s="1"/>
  <c r="O24" i="1"/>
  <c r="P24" i="1" s="1"/>
  <c r="O25" i="1"/>
  <c r="P25" i="1" s="1"/>
  <c r="O22" i="1"/>
  <c r="P22" i="1" s="1"/>
  <c r="N22" i="1"/>
  <c r="N26" i="1"/>
  <c r="N25" i="1"/>
  <c r="N24" i="1"/>
  <c r="N23" i="1"/>
  <c r="O28" i="1" l="1"/>
  <c r="P28" i="1" s="1"/>
  <c r="O17" i="1" s="1"/>
  <c r="J28" i="1"/>
  <c r="O15" i="1" s="1"/>
  <c r="E28" i="1"/>
  <c r="O13" i="1" s="1"/>
  <c r="K28" i="1"/>
  <c r="O9" i="1" s="1"/>
  <c r="N28" i="1"/>
</calcChain>
</file>

<file path=xl/sharedStrings.xml><?xml version="1.0" encoding="utf-8"?>
<sst xmlns="http://schemas.openxmlformats.org/spreadsheetml/2006/main" count="34" uniqueCount="34">
  <si>
    <t>CTR</t>
  </si>
  <si>
    <t>CPC</t>
  </si>
  <si>
    <t>온라인 마케팅 분석 대시보드</t>
    <phoneticPr fontId="3" type="noConversion"/>
  </si>
  <si>
    <t>캠페인 당 예산 / 지출 비용</t>
    <phoneticPr fontId="3" type="noConversion"/>
  </si>
  <si>
    <t>캠페인 내역</t>
    <phoneticPr fontId="3" type="noConversion"/>
  </si>
  <si>
    <t>캠페인</t>
    <phoneticPr fontId="3" type="noConversion"/>
  </si>
  <si>
    <t>예산</t>
    <phoneticPr fontId="3" type="noConversion"/>
  </si>
  <si>
    <t>지출</t>
    <phoneticPr fontId="3" type="noConversion"/>
  </si>
  <si>
    <t>수익</t>
    <phoneticPr fontId="3" type="noConversion"/>
  </si>
  <si>
    <t>이익</t>
    <phoneticPr fontId="3" type="noConversion"/>
  </si>
  <si>
    <t>클릭 수</t>
    <phoneticPr fontId="3" type="noConversion"/>
  </si>
  <si>
    <t>합계 :</t>
    <phoneticPr fontId="3" type="noConversion"/>
  </si>
  <si>
    <t>소셜 미디어 광고</t>
    <phoneticPr fontId="3" type="noConversion"/>
  </si>
  <si>
    <t>이메일 마케팅</t>
    <phoneticPr fontId="3" type="noConversion"/>
  </si>
  <si>
    <t>인플루언서 마케팅</t>
    <phoneticPr fontId="3" type="noConversion"/>
  </si>
  <si>
    <t>노출 수</t>
    <phoneticPr fontId="3" type="noConversion"/>
  </si>
  <si>
    <t>CPA</t>
    <phoneticPr fontId="3" type="noConversion"/>
  </si>
  <si>
    <t>캠페인 이후</t>
    <phoneticPr fontId="3" type="noConversion"/>
  </si>
  <si>
    <t>캠페인 이전</t>
    <phoneticPr fontId="3" type="noConversion"/>
  </si>
  <si>
    <t>수익 성장</t>
    <phoneticPr fontId="3" type="noConversion"/>
  </si>
  <si>
    <t>투자 수익률 (ROI)</t>
    <phoneticPr fontId="3" type="noConversion"/>
  </si>
  <si>
    <t>총 투자 수익률 (ROI)</t>
    <phoneticPr fontId="3" type="noConversion"/>
  </si>
  <si>
    <t>캠페인 당 CPA</t>
    <phoneticPr fontId="3" type="noConversion"/>
  </si>
  <si>
    <t>캠페인 당 CPC</t>
    <phoneticPr fontId="3" type="noConversion"/>
  </si>
  <si>
    <t>캠페인 당 CPR</t>
    <phoneticPr fontId="3" type="noConversion"/>
  </si>
  <si>
    <t>캠페인별 고객 유치 수</t>
    <phoneticPr fontId="3" type="noConversion"/>
  </si>
  <si>
    <t>지출 대비 수익</t>
    <phoneticPr fontId="3" type="noConversion"/>
  </si>
  <si>
    <t>고객 유치 수</t>
    <phoneticPr fontId="3" type="noConversion"/>
  </si>
  <si>
    <t>총 고객 유치 수</t>
    <phoneticPr fontId="3" type="noConversion"/>
  </si>
  <si>
    <t>총 노출 수</t>
    <phoneticPr fontId="3" type="noConversion"/>
  </si>
  <si>
    <t>총 고객 유치 당 비용 (CPA)</t>
    <phoneticPr fontId="3" type="noConversion"/>
  </si>
  <si>
    <t>총 클릭 수</t>
    <phoneticPr fontId="3" type="noConversion"/>
  </si>
  <si>
    <t>총 클릭율 (CTR)</t>
    <phoneticPr fontId="3" type="noConversion"/>
  </si>
  <si>
    <t>총 클릭 당 비용 (CPC)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</si>
</sst>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&quot;$&quot;* #,##0.00_);_(&quot;$&quot;* \(#,##0.00\);_(&quot;$&quot;* &quot;-&quot;??_);_(@_)"/>
    <numFmt numFmtId="177" formatCode="_(* #,##0.00_);_(* \(#,##0.00\);_(* &quot;-&quot;??_);_(@_)"/>
    <numFmt numFmtId="178" formatCode="&quot;$&quot;#,##0"/>
    <numFmt numFmtId="179" formatCode="&quot;₩&quot;\ #,##0_);[Red]\(&quot;₩&quot;#,##0\)"/>
    <numFmt numFmtId="180" formatCode="&quot;₩&quot;\ #,##0_);[Red]\(&quot;₩&quot;\ #,##0\)"/>
    <numFmt numFmtId="181" formatCode="&quot;₩&quot;\ #,##0.00_);[Red]\(&quot;₩&quot;\ #,##0.00\)"/>
    <numFmt numFmtId="182" formatCode="&quot;₩&quot;\ #,##0.00_);[Red]\(&quot;₩&quot;#,##0.00\)"/>
  </numFmts>
  <fonts count="27">
    <font>
      <sz val="12"/>
      <color theme="1"/>
      <name val="맑은 고딕"/>
      <family val="2"/>
      <scheme val="minor"/>
    </font>
    <font>
      <sz val="12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2"/>
      <scheme val="minor"/>
    </font>
    <font>
      <sz val="20"/>
      <color theme="1"/>
      <name val="맑은 고딕"/>
      <family val="3"/>
      <charset val="129"/>
      <scheme val="major"/>
    </font>
    <font>
      <sz val="28"/>
      <color theme="4"/>
      <name val="맑은 고딕"/>
      <family val="3"/>
      <charset val="129"/>
      <scheme val="major"/>
    </font>
    <font>
      <sz val="20"/>
      <color theme="1" tint="0.249977111117893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2"/>
      <color theme="8" tint="-0.249977111117893"/>
      <name val="맑은 고딕"/>
      <family val="3"/>
      <charset val="129"/>
      <scheme val="major"/>
    </font>
    <font>
      <b/>
      <sz val="12"/>
      <color theme="7" tint="-0.249977111117893"/>
      <name val="맑은 고딕"/>
      <family val="3"/>
      <charset val="129"/>
      <scheme val="major"/>
    </font>
    <font>
      <b/>
      <sz val="12"/>
      <color theme="4" tint="-0.249977111117893"/>
      <name val="맑은 고딕"/>
      <family val="3"/>
      <charset val="129"/>
      <scheme val="major"/>
    </font>
    <font>
      <b/>
      <sz val="12"/>
      <color theme="1" tint="0.34998626667073579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24"/>
      <color theme="4"/>
      <name val="맑은 고딕"/>
      <family val="3"/>
      <charset val="129"/>
      <scheme val="major"/>
    </font>
    <font>
      <sz val="24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26"/>
      <color theme="1" tint="0.34998626667073579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10"/>
      <color theme="1" tint="0.34998626667073579"/>
      <name val="맑은 고딕"/>
      <family val="3"/>
      <charset val="129"/>
      <scheme val="major"/>
    </font>
    <font>
      <b/>
      <sz val="10"/>
      <color theme="1" tint="0.34998626667073579"/>
      <name val="맑은 고딕"/>
      <family val="3"/>
      <charset val="129"/>
      <scheme val="major"/>
    </font>
    <font>
      <b/>
      <sz val="11"/>
      <color theme="1" tint="0.249977111117893"/>
      <name val="맑은 고딕"/>
      <family val="3"/>
      <charset val="129"/>
      <scheme val="major"/>
    </font>
    <font>
      <b/>
      <sz val="10"/>
      <color theme="3" tint="-0.499984740745262"/>
      <name val="맑은 고딕"/>
      <family val="3"/>
      <charset val="129"/>
      <scheme val="major"/>
    </font>
    <font>
      <b/>
      <sz val="14"/>
      <color theme="1" tint="0.249977111117893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8" tint="0.79998168889431442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medium">
        <color theme="3" tint="-0.24994659260841701"/>
      </top>
      <bottom style="thin">
        <color theme="3" tint="-0.24994659260841701"/>
      </bottom>
      <diagonal/>
    </border>
    <border>
      <left/>
      <right/>
      <top/>
      <bottom style="thin">
        <color theme="0" tint="-4.9989318521683403E-2"/>
      </bottom>
      <diagonal/>
    </border>
    <border>
      <left/>
      <right style="thin">
        <color theme="8" tint="0.79998168889431442"/>
      </right>
      <top/>
      <bottom style="thin">
        <color theme="0" tint="-4.9989318521683403E-2"/>
      </bottom>
      <diagonal/>
    </border>
    <border>
      <left/>
      <right style="thin">
        <color theme="8" tint="0.79998168889431442"/>
      </right>
      <top style="medium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0" tint="-4.9989318521683403E-2"/>
      </top>
      <bottom style="thin">
        <color theme="3" tint="-0.24994659260841701"/>
      </bottom>
      <diagonal/>
    </border>
    <border>
      <left/>
      <right style="thin">
        <color theme="8" tint="0.79998168889431442"/>
      </right>
      <top style="thin">
        <color theme="0" tint="-4.9989318521683403E-2"/>
      </top>
      <bottom style="thin">
        <color theme="3" tint="-0.24994659260841701"/>
      </bottom>
      <diagonal/>
    </border>
    <border>
      <left/>
      <right/>
      <top/>
      <bottom style="medium">
        <color theme="3" tint="-0.24994659260841701"/>
      </bottom>
      <diagonal/>
    </border>
  </borders>
  <cellStyleXfs count="5">
    <xf numFmtId="0" fontId="0" fillId="0" borderId="0"/>
    <xf numFmtId="17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76" fontId="1" fillId="0" borderId="0" applyFont="0" applyFill="0" applyBorder="0" applyAlignment="0" applyProtection="0"/>
  </cellStyleXfs>
  <cellXfs count="81">
    <xf numFmtId="0" fontId="0" fillId="0" borderId="0" xfId="0"/>
    <xf numFmtId="0" fontId="4" fillId="2" borderId="0" xfId="0" applyFont="1" applyFill="1" applyAlignment="1">
      <alignment wrapText="1"/>
    </xf>
    <xf numFmtId="0" fontId="5" fillId="2" borderId="0" xfId="0" applyFont="1" applyFill="1" applyAlignment="1">
      <alignment vertical="center"/>
    </xf>
    <xf numFmtId="0" fontId="4" fillId="0" borderId="0" xfId="0" applyFont="1"/>
    <xf numFmtId="0" fontId="4" fillId="0" borderId="0" xfId="0" applyFont="1" applyAlignment="1">
      <alignment wrapText="1"/>
    </xf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 wrapText="1"/>
    </xf>
    <xf numFmtId="0" fontId="11" fillId="0" borderId="0" xfId="0" applyFont="1" applyAlignment="1">
      <alignment horizontal="left" vertical="center" wrapText="1" indent="2"/>
    </xf>
    <xf numFmtId="0" fontId="12" fillId="0" borderId="0" xfId="0" applyFont="1" applyAlignment="1">
      <alignment wrapText="1"/>
    </xf>
    <xf numFmtId="0" fontId="13" fillId="2" borderId="0" xfId="0" applyFont="1" applyFill="1"/>
    <xf numFmtId="178" fontId="13" fillId="0" borderId="0" xfId="0" applyNumberFormat="1" applyFont="1" applyAlignment="1">
      <alignment horizontal="center" vertical="center"/>
    </xf>
    <xf numFmtId="3" fontId="14" fillId="0" borderId="0" xfId="0" applyNumberFormat="1" applyFont="1" applyAlignment="1">
      <alignment vertical="center" wrapText="1"/>
    </xf>
    <xf numFmtId="9" fontId="14" fillId="0" borderId="0" xfId="2" applyFont="1" applyFill="1" applyBorder="1" applyAlignment="1">
      <alignment vertical="center" wrapText="1"/>
    </xf>
    <xf numFmtId="0" fontId="15" fillId="2" borderId="0" xfId="0" applyFont="1" applyFill="1" applyAlignment="1">
      <alignment wrapText="1"/>
    </xf>
    <xf numFmtId="0" fontId="16" fillId="2" borderId="0" xfId="0" applyFont="1" applyFill="1" applyAlignment="1">
      <alignment vertical="center"/>
    </xf>
    <xf numFmtId="0" fontId="15" fillId="0" borderId="0" xfId="0" applyFont="1" applyAlignment="1">
      <alignment wrapText="1"/>
    </xf>
    <xf numFmtId="0" fontId="11" fillId="0" borderId="0" xfId="0" applyFont="1" applyAlignment="1">
      <alignment horizontal="left" vertical="center" indent="1"/>
    </xf>
    <xf numFmtId="0" fontId="12" fillId="0" borderId="0" xfId="0" applyFont="1" applyAlignment="1">
      <alignment horizontal="center" vertical="center" wrapText="1"/>
    </xf>
    <xf numFmtId="3" fontId="14" fillId="0" borderId="0" xfId="0" applyNumberFormat="1" applyFont="1" applyAlignment="1">
      <alignment horizontal="center" vertical="center" wrapText="1"/>
    </xf>
    <xf numFmtId="178" fontId="14" fillId="0" borderId="0" xfId="0" applyNumberFormat="1" applyFont="1" applyAlignment="1">
      <alignment vertical="center" wrapText="1"/>
    </xf>
    <xf numFmtId="0" fontId="17" fillId="0" borderId="0" xfId="0" applyFont="1" applyAlignment="1">
      <alignment wrapText="1"/>
    </xf>
    <xf numFmtId="0" fontId="17" fillId="0" borderId="0" xfId="0" applyFont="1" applyAlignment="1">
      <alignment horizontal="center" wrapText="1"/>
    </xf>
    <xf numFmtId="0" fontId="1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3" fontId="19" fillId="0" borderId="4" xfId="1" applyNumberFormat="1" applyFont="1" applyFill="1" applyBorder="1" applyAlignment="1">
      <alignment horizontal="center" vertical="center"/>
    </xf>
    <xf numFmtId="10" fontId="19" fillId="0" borderId="4" xfId="2" applyNumberFormat="1" applyFont="1" applyFill="1" applyBorder="1" applyAlignment="1">
      <alignment horizontal="center" vertical="center"/>
    </xf>
    <xf numFmtId="9" fontId="20" fillId="4" borderId="4" xfId="2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3" fontId="19" fillId="0" borderId="1" xfId="1" applyNumberFormat="1" applyFont="1" applyFill="1" applyBorder="1" applyAlignment="1">
      <alignment horizontal="center" vertical="center"/>
    </xf>
    <xf numFmtId="10" fontId="19" fillId="0" borderId="1" xfId="2" applyNumberFormat="1" applyFont="1" applyFill="1" applyBorder="1" applyAlignment="1">
      <alignment horizontal="center" vertical="center"/>
    </xf>
    <xf numFmtId="9" fontId="20" fillId="4" borderId="1" xfId="2" applyFont="1" applyFill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3" fontId="19" fillId="0" borderId="7" xfId="1" applyNumberFormat="1" applyFont="1" applyFill="1" applyBorder="1" applyAlignment="1">
      <alignment horizontal="center" vertical="center"/>
    </xf>
    <xf numFmtId="10" fontId="19" fillId="0" borderId="7" xfId="2" applyNumberFormat="1" applyFont="1" applyFill="1" applyBorder="1" applyAlignment="1">
      <alignment horizontal="center" vertical="center"/>
    </xf>
    <xf numFmtId="9" fontId="20" fillId="4" borderId="7" xfId="2" applyFont="1" applyFill="1" applyBorder="1" applyAlignment="1">
      <alignment horizontal="center" vertical="center"/>
    </xf>
    <xf numFmtId="0" fontId="17" fillId="0" borderId="0" xfId="0" applyFont="1"/>
    <xf numFmtId="3" fontId="17" fillId="0" borderId="0" xfId="0" applyNumberFormat="1" applyFont="1" applyAlignment="1">
      <alignment horizontal="center" vertical="center"/>
    </xf>
    <xf numFmtId="3" fontId="21" fillId="0" borderId="9" xfId="1" applyNumberFormat="1" applyFont="1" applyFill="1" applyBorder="1" applyAlignment="1">
      <alignment horizontal="center" vertical="center"/>
    </xf>
    <xf numFmtId="10" fontId="21" fillId="0" borderId="9" xfId="2" applyNumberFormat="1" applyFont="1" applyFill="1" applyBorder="1" applyAlignment="1">
      <alignment horizontal="center" vertical="center"/>
    </xf>
    <xf numFmtId="9" fontId="21" fillId="0" borderId="9" xfId="2" applyFont="1" applyFill="1" applyBorder="1" applyAlignment="1">
      <alignment horizontal="center" vertical="center"/>
    </xf>
    <xf numFmtId="0" fontId="22" fillId="0" borderId="3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179" fontId="19" fillId="0" borderId="4" xfId="0" applyNumberFormat="1" applyFont="1" applyBorder="1" applyAlignment="1">
      <alignment horizontal="center" vertical="center"/>
    </xf>
    <xf numFmtId="179" fontId="19" fillId="0" borderId="1" xfId="0" applyNumberFormat="1" applyFont="1" applyBorder="1" applyAlignment="1">
      <alignment horizontal="center" vertical="center"/>
    </xf>
    <xf numFmtId="179" fontId="19" fillId="0" borderId="7" xfId="0" applyNumberFormat="1" applyFont="1" applyBorder="1" applyAlignment="1">
      <alignment horizontal="center" vertical="center"/>
    </xf>
    <xf numFmtId="179" fontId="17" fillId="0" borderId="0" xfId="0" applyNumberFormat="1" applyFont="1"/>
    <xf numFmtId="179" fontId="21" fillId="0" borderId="9" xfId="0" applyNumberFormat="1" applyFont="1" applyBorder="1" applyAlignment="1">
      <alignment horizontal="center" vertical="center"/>
    </xf>
    <xf numFmtId="179" fontId="19" fillId="0" borderId="5" xfId="0" applyNumberFormat="1" applyFont="1" applyBorder="1" applyAlignment="1">
      <alignment horizontal="center" vertical="center"/>
    </xf>
    <xf numFmtId="179" fontId="19" fillId="0" borderId="2" xfId="0" applyNumberFormat="1" applyFont="1" applyBorder="1" applyAlignment="1">
      <alignment horizontal="center" vertical="center"/>
    </xf>
    <xf numFmtId="179" fontId="19" fillId="0" borderId="8" xfId="0" applyNumberFormat="1" applyFont="1" applyBorder="1" applyAlignment="1">
      <alignment horizontal="center" vertical="center"/>
    </xf>
    <xf numFmtId="179" fontId="20" fillId="4" borderId="4" xfId="0" applyNumberFormat="1" applyFont="1" applyFill="1" applyBorder="1" applyAlignment="1">
      <alignment horizontal="center" vertical="center"/>
    </xf>
    <xf numFmtId="179" fontId="20" fillId="4" borderId="1" xfId="0" applyNumberFormat="1" applyFont="1" applyFill="1" applyBorder="1" applyAlignment="1">
      <alignment horizontal="center" vertical="center"/>
    </xf>
    <xf numFmtId="179" fontId="20" fillId="4" borderId="7" xfId="0" applyNumberFormat="1" applyFont="1" applyFill="1" applyBorder="1" applyAlignment="1">
      <alignment horizontal="center" vertical="center"/>
    </xf>
    <xf numFmtId="179" fontId="7" fillId="0" borderId="0" xfId="0" applyNumberFormat="1" applyFont="1"/>
    <xf numFmtId="180" fontId="19" fillId="0" borderId="4" xfId="0" applyNumberFormat="1" applyFont="1" applyBorder="1" applyAlignment="1">
      <alignment horizontal="center" vertical="center"/>
    </xf>
    <xf numFmtId="180" fontId="19" fillId="0" borderId="1" xfId="0" applyNumberFormat="1" applyFont="1" applyBorder="1" applyAlignment="1">
      <alignment horizontal="center" vertical="center"/>
    </xf>
    <xf numFmtId="180" fontId="19" fillId="0" borderId="7" xfId="0" applyNumberFormat="1" applyFont="1" applyBorder="1" applyAlignment="1">
      <alignment horizontal="center" vertical="center"/>
    </xf>
    <xf numFmtId="180" fontId="7" fillId="0" borderId="0" xfId="0" applyNumberFormat="1" applyFont="1"/>
    <xf numFmtId="180" fontId="21" fillId="0" borderId="9" xfId="0" applyNumberFormat="1" applyFont="1" applyBorder="1" applyAlignment="1">
      <alignment horizontal="center" vertical="center"/>
    </xf>
    <xf numFmtId="181" fontId="19" fillId="0" borderId="4" xfId="0" applyNumberFormat="1" applyFont="1" applyBorder="1" applyAlignment="1">
      <alignment horizontal="center" vertical="center"/>
    </xf>
    <xf numFmtId="181" fontId="19" fillId="0" borderId="1" xfId="0" applyNumberFormat="1" applyFont="1" applyBorder="1" applyAlignment="1">
      <alignment horizontal="center" vertical="center"/>
    </xf>
    <xf numFmtId="181" fontId="19" fillId="0" borderId="7" xfId="0" applyNumberFormat="1" applyFont="1" applyBorder="1" applyAlignment="1">
      <alignment horizontal="center" vertical="center"/>
    </xf>
    <xf numFmtId="181" fontId="17" fillId="0" borderId="0" xfId="0" applyNumberFormat="1" applyFont="1"/>
    <xf numFmtId="181" fontId="21" fillId="0" borderId="9" xfId="0" applyNumberFormat="1" applyFont="1" applyBorder="1" applyAlignment="1">
      <alignment horizontal="center" vertical="center"/>
    </xf>
    <xf numFmtId="0" fontId="24" fillId="2" borderId="0" xfId="0" applyFont="1" applyFill="1" applyAlignment="1">
      <alignment horizontal="left" vertical="center" indent="1"/>
    </xf>
    <xf numFmtId="0" fontId="25" fillId="0" borderId="0" xfId="0" applyFont="1" applyAlignment="1">
      <alignment horizontal="right" vertical="center" indent="1"/>
    </xf>
    <xf numFmtId="0" fontId="25" fillId="0" borderId="0" xfId="0" applyFont="1" applyAlignment="1">
      <alignment horizontal="left" vertical="center" wrapText="1" indent="1"/>
    </xf>
    <xf numFmtId="0" fontId="24" fillId="3" borderId="0" xfId="0" applyFont="1" applyFill="1" applyAlignment="1">
      <alignment horizontal="center" vertical="center"/>
    </xf>
    <xf numFmtId="3" fontId="23" fillId="2" borderId="0" xfId="0" applyNumberFormat="1" applyFont="1" applyFill="1" applyAlignment="1">
      <alignment horizontal="center" vertical="center"/>
    </xf>
    <xf numFmtId="179" fontId="23" fillId="2" borderId="0" xfId="4" applyNumberFormat="1" applyFont="1" applyFill="1" applyBorder="1" applyAlignment="1">
      <alignment horizontal="center" vertical="center"/>
    </xf>
    <xf numFmtId="10" fontId="23" fillId="2" borderId="0" xfId="2" applyNumberFormat="1" applyFont="1" applyFill="1" applyBorder="1" applyAlignment="1">
      <alignment horizontal="center" vertical="center"/>
    </xf>
    <xf numFmtId="182" fontId="23" fillId="2" borderId="0" xfId="4" applyNumberFormat="1" applyFont="1" applyFill="1" applyBorder="1" applyAlignment="1">
      <alignment horizontal="center" vertical="center"/>
    </xf>
    <xf numFmtId="0" fontId="26" fillId="2" borderId="0" xfId="0" applyFont="1" applyFill="1" applyAlignment="1">
      <alignment horizontal="left" vertical="center" indent="1" shrinkToFit="1"/>
    </xf>
    <xf numFmtId="0" fontId="13" fillId="2" borderId="0" xfId="0" applyFont="1" applyFill="1" applyAlignment="1">
      <alignment horizontal="center"/>
    </xf>
    <xf numFmtId="0" fontId="24" fillId="0" borderId="0" xfId="0" applyFont="1" applyAlignment="1">
      <alignment horizontal="left" vertical="center" wrapText="1" indent="3"/>
    </xf>
    <xf numFmtId="0" fontId="9" fillId="0" borderId="0" xfId="0" applyFont="1" applyAlignment="1">
      <alignment horizontal="center" wrapText="1"/>
    </xf>
    <xf numFmtId="178" fontId="13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wrapText="1"/>
    </xf>
    <xf numFmtId="0" fontId="24" fillId="2" borderId="0" xfId="0" applyFont="1" applyFill="1" applyAlignment="1">
      <alignment horizontal="left" vertical="center" indent="1"/>
    </xf>
  </cellXfs>
  <cellStyles count="5">
    <cellStyle name="Normal 2" xfId="3" xr:uid="{401A5385-5F1A-A34F-A640-00E38BE18698}"/>
    <cellStyle name="백분율" xfId="2" builtinId="5"/>
    <cellStyle name="쉼표" xfId="1" builtinId="3"/>
    <cellStyle name="통화" xfId="4" builtinId="4"/>
    <cellStyle name="표준" xfId="0" builtinId="0"/>
  </cellStyles>
  <dxfs count="4">
    <dxf>
      <font>
        <b val="0"/>
        <i val="0"/>
        <u val="none"/>
        <color theme="2" tint="-0.24994659260841701"/>
      </font>
      <fill>
        <patternFill patternType="none">
          <bgColor auto="1"/>
        </patternFill>
      </fill>
    </dxf>
    <dxf>
      <font>
        <b/>
        <i val="0"/>
        <u val="none"/>
        <color theme="5" tint="-0.24994659260841701"/>
      </font>
      <fill>
        <patternFill patternType="none">
          <bgColor auto="1"/>
        </patternFill>
      </fill>
    </dxf>
    <dxf>
      <font>
        <b/>
        <i val="0"/>
        <strike val="0"/>
        <u val="none"/>
        <color theme="5" tint="-0.24994659260841701"/>
      </font>
      <fill>
        <patternFill patternType="none">
          <bgColor auto="1"/>
        </patternFill>
      </fill>
    </dxf>
    <dxf>
      <font>
        <b val="0"/>
        <i val="0"/>
        <u val="none"/>
        <color rgb="FFC0000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6781D2"/>
      <color rgb="FF91D436"/>
      <color rgb="FFB6C9E7"/>
      <color rgb="FF91ADE7"/>
      <color rgb="FF839ED9"/>
      <color rgb="FF6985D9"/>
      <color rgb="FF586FCC"/>
      <color rgb="FFBDDDEB"/>
      <color rgb="FF92CBEB"/>
      <color rgb="FF8CC2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28577677790276"/>
          <c:y val="7.2344085659874477E-2"/>
          <c:w val="0.87284870641169854"/>
          <c:h val="0.846716365813503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'온라인 마케팅 분석 대시보드'!$G$21</c:f>
              <c:strCache>
                <c:ptCount val="1"/>
                <c:pt idx="0">
                  <c:v>예산</c:v>
                </c:pt>
              </c:strCache>
            </c:strRef>
          </c:tx>
          <c:spPr>
            <a:pattFill prst="narHorz">
              <a:fgClr>
                <a:schemeClr val="tx2"/>
              </a:fgClr>
              <a:bgClr>
                <a:schemeClr val="bg1"/>
              </a:bgClr>
            </a:pattFill>
            <a:ln w="9525">
              <a:solidFill>
                <a:schemeClr val="tx2"/>
              </a:solidFill>
            </a:ln>
            <a:effectLst/>
          </c:spPr>
          <c:invertIfNegative val="0"/>
          <c:cat>
            <c:strRef>
              <c:f>'온라인 마케팅 분석 대시보드'!$B$22:$B$26</c:f>
              <c:strCache>
                <c:ptCount val="3"/>
                <c:pt idx="0">
                  <c:v>소셜 미디어 광고</c:v>
                </c:pt>
                <c:pt idx="1">
                  <c:v>이메일 마케팅</c:v>
                </c:pt>
                <c:pt idx="2">
                  <c:v>인플루언서 마케팅</c:v>
                </c:pt>
              </c:strCache>
            </c:strRef>
          </c:cat>
          <c:val>
            <c:numRef>
              <c:f>'온라인 마케팅 분석 대시보드'!$G$22:$G$26</c:f>
              <c:numCache>
                <c:formatCode>"₩"\ #,##0_);[Red]\("₩"#,##0\)</c:formatCode>
                <c:ptCount val="5"/>
                <c:pt idx="0">
                  <c:v>75000</c:v>
                </c:pt>
                <c:pt idx="1">
                  <c:v>108000</c:v>
                </c:pt>
                <c:pt idx="2">
                  <c:v>65380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09-A04D-AAC3-9E051AC85D26}"/>
            </c:ext>
          </c:extLst>
        </c:ser>
        <c:ser>
          <c:idx val="1"/>
          <c:order val="1"/>
          <c:tx>
            <c:strRef>
              <c:f>'온라인 마케팅 분석 대시보드'!$H$21</c:f>
              <c:strCache>
                <c:ptCount val="1"/>
                <c:pt idx="0">
                  <c:v>지출</c:v>
                </c:pt>
              </c:strCache>
            </c:strRef>
          </c:tx>
          <c:spPr>
            <a:pattFill prst="narHorz">
              <a:fgClr>
                <a:schemeClr val="bg1">
                  <a:lumMod val="75000"/>
                </a:schemeClr>
              </a:fgClr>
              <a:bgClr>
                <a:schemeClr val="bg1"/>
              </a:bgClr>
            </a:pattFill>
            <a:ln>
              <a:solidFill>
                <a:schemeClr val="bg1">
                  <a:lumMod val="75000"/>
                </a:schemeClr>
              </a:solidFill>
            </a:ln>
            <a:effectLst/>
          </c:spPr>
          <c:invertIfNegative val="0"/>
          <c:cat>
            <c:strRef>
              <c:f>'온라인 마케팅 분석 대시보드'!$B$22:$B$26</c:f>
              <c:strCache>
                <c:ptCount val="3"/>
                <c:pt idx="0">
                  <c:v>소셜 미디어 광고</c:v>
                </c:pt>
                <c:pt idx="1">
                  <c:v>이메일 마케팅</c:v>
                </c:pt>
                <c:pt idx="2">
                  <c:v>인플루언서 마케팅</c:v>
                </c:pt>
              </c:strCache>
            </c:strRef>
          </c:cat>
          <c:val>
            <c:numRef>
              <c:f>'온라인 마케팅 분석 대시보드'!$H$22:$H$26</c:f>
              <c:numCache>
                <c:formatCode>"₩"\ #,##0_);[Red]\("₩"#,##0\)</c:formatCode>
                <c:ptCount val="5"/>
                <c:pt idx="0">
                  <c:v>23661</c:v>
                </c:pt>
                <c:pt idx="1">
                  <c:v>21882</c:v>
                </c:pt>
                <c:pt idx="2">
                  <c:v>22076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109-A04D-AAC3-9E051AC85D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64"/>
        <c:overlap val="-22"/>
        <c:axId val="924017151"/>
        <c:axId val="1187900703"/>
      </c:barChart>
      <c:catAx>
        <c:axId val="9240171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1187900703"/>
        <c:crosses val="autoZero"/>
        <c:auto val="1"/>
        <c:lblAlgn val="ctr"/>
        <c:lblOffset val="100"/>
        <c:noMultiLvlLbl val="0"/>
      </c:catAx>
      <c:valAx>
        <c:axId val="1187900703"/>
        <c:scaling>
          <c:orientation val="minMax"/>
        </c:scaling>
        <c:delete val="0"/>
        <c:axPos val="l"/>
        <c:numFmt formatCode="&quot;₩&quot;\ #,##0_);[Red]\(&quot;₩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240171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36512295338082745"/>
          <c:y val="1.8853112235645099E-2"/>
          <c:w val="0.27173822022247218"/>
          <c:h val="5.302474928700844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/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AE6E-114C-B113-277BA48C8344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FAB-2D4B-A47E-E335C6B56B6D}"/>
              </c:ext>
            </c:extLst>
          </c:dPt>
          <c:dPt>
            <c:idx val="2"/>
            <c:bubble3D val="0"/>
            <c:spPr>
              <a:solidFill>
                <a:schemeClr val="bg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0FAB-2D4B-A47E-E335C6B56B6D}"/>
              </c:ext>
            </c:extLst>
          </c:dPt>
          <c:dPt>
            <c:idx val="3"/>
            <c:bubble3D val="0"/>
            <c:spPr>
              <a:solidFill>
                <a:schemeClr val="accent1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0FAB-2D4B-A47E-E335C6B56B6D}"/>
              </c:ext>
            </c:extLst>
          </c:dPt>
          <c:dPt>
            <c:idx val="4"/>
            <c:bubble3D val="0"/>
            <c:spPr>
              <a:solidFill>
                <a:schemeClr val="bg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0FAB-2D4B-A47E-E335C6B56B6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'온라인 마케팅 분석 대시보드'!$B$22:$B$26</c:f>
              <c:strCache>
                <c:ptCount val="3"/>
                <c:pt idx="0">
                  <c:v>소셜 미디어 광고</c:v>
                </c:pt>
                <c:pt idx="1">
                  <c:v>이메일 마케팅</c:v>
                </c:pt>
                <c:pt idx="2">
                  <c:v>인플루언서 마케팅</c:v>
                </c:pt>
              </c:strCache>
            </c:strRef>
          </c:cat>
          <c:val>
            <c:numRef>
              <c:f>'온라인 마케팅 분석 대시보드'!$F$22:$F$26</c:f>
              <c:numCache>
                <c:formatCode>General</c:formatCode>
                <c:ptCount val="5"/>
                <c:pt idx="0">
                  <c:v>78</c:v>
                </c:pt>
                <c:pt idx="1">
                  <c:v>56</c:v>
                </c:pt>
                <c:pt idx="2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FAB-2D4B-A47E-E335C6B56B6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 anchor="ctr" anchorCtr="0"/>
    <a:lstStyle/>
    <a:p>
      <a:pPr>
        <a:defRPr sz="1100">
          <a:latin typeface="Century Gothic" panose="020B0502020202020204" pitchFamily="34" charset="0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91761852553241"/>
          <c:y val="4.3564356435643561E-2"/>
          <c:w val="0.68573463127235679"/>
          <c:h val="0.9128712871287129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tx2"/>
            </a:solidFill>
            <a:ln>
              <a:noFill/>
            </a:ln>
            <a:effectLst>
              <a:innerShdw blurRad="114300">
                <a:schemeClr val="accent5"/>
              </a:innerShdw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innerShdw blurRad="114300">
                  <a:schemeClr val="accent5"/>
                </a:innerShdw>
              </a:effectLst>
            </c:spPr>
            <c:extLst>
              <c:ext xmlns:c16="http://schemas.microsoft.com/office/drawing/2014/chart" uri="{C3380CC4-5D6E-409C-BE32-E72D297353CC}">
                <c16:uniqueId val="{00000008-920B-4C9E-9427-E4F5CCCD86E7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4066-D44C-8CC3-C42B551CC8C6}"/>
              </c:ext>
            </c:extLst>
          </c:dPt>
          <c:dPt>
            <c:idx val="2"/>
            <c:invertIfNegative val="0"/>
            <c:bubble3D val="0"/>
            <c:spPr>
              <a:solidFill>
                <a:schemeClr val="bg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4066-D44C-8CC3-C42B551CC8C6}"/>
              </c:ext>
            </c:extLst>
          </c:dPt>
          <c:dPt>
            <c:idx val="3"/>
            <c:invertIfNegative val="0"/>
            <c:bubble3D val="0"/>
            <c:spPr>
              <a:solidFill>
                <a:schemeClr val="tx2"/>
              </a:solidFill>
              <a:ln>
                <a:noFill/>
              </a:ln>
              <a:effectLst>
                <a:innerShdw blurRad="114300">
                  <a:schemeClr val="accent5"/>
                </a:innerShdw>
              </a:effectLst>
            </c:spPr>
            <c:extLst>
              <c:ext xmlns:c16="http://schemas.microsoft.com/office/drawing/2014/chart" uri="{C3380CC4-5D6E-409C-BE32-E72D297353CC}">
                <c16:uniqueId val="{00000005-4066-D44C-8CC3-C42B551CC8C6}"/>
              </c:ext>
            </c:extLst>
          </c:dPt>
          <c:dPt>
            <c:idx val="4"/>
            <c:invertIfNegative val="0"/>
            <c:bubble3D val="0"/>
            <c:spPr>
              <a:solidFill>
                <a:schemeClr val="tx2"/>
              </a:solidFill>
              <a:ln>
                <a:noFill/>
              </a:ln>
              <a:effectLst>
                <a:innerShdw blurRad="114300">
                  <a:schemeClr val="accent5"/>
                </a:innerShdw>
              </a:effectLst>
            </c:spPr>
            <c:extLst>
              <c:ext xmlns:c16="http://schemas.microsoft.com/office/drawing/2014/chart" uri="{C3380CC4-5D6E-409C-BE32-E72D297353CC}">
                <c16:uniqueId val="{00000007-4066-D44C-8CC3-C42B551CC8C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'온라인 마케팅 분석 대시보드'!$B$22:$B$26</c:f>
              <c:strCache>
                <c:ptCount val="3"/>
                <c:pt idx="0">
                  <c:v>소셜 미디어 광고</c:v>
                </c:pt>
                <c:pt idx="1">
                  <c:v>이메일 마케팅</c:v>
                </c:pt>
                <c:pt idx="2">
                  <c:v>인플루언서 마케팅</c:v>
                </c:pt>
              </c:strCache>
            </c:strRef>
          </c:cat>
          <c:val>
            <c:numRef>
              <c:f>'온라인 마케팅 분석 대시보드'!$E$22:$E$26</c:f>
              <c:numCache>
                <c:formatCode>0.00%</c:formatCode>
                <c:ptCount val="5"/>
                <c:pt idx="0">
                  <c:v>8.44364483685099E-2</c:v>
                </c:pt>
                <c:pt idx="1">
                  <c:v>9.9235301002692053E-2</c:v>
                </c:pt>
                <c:pt idx="2">
                  <c:v>4.1358729044149917E-2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066-D44C-8CC3-C42B551CC8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7"/>
        <c:overlap val="-48"/>
        <c:axId val="923571903"/>
        <c:axId val="923552975"/>
      </c:barChart>
      <c:catAx>
        <c:axId val="923571903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587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23552975"/>
        <c:crosses val="autoZero"/>
        <c:auto val="1"/>
        <c:lblAlgn val="ctr"/>
        <c:lblOffset val="100"/>
        <c:noMultiLvlLbl val="0"/>
      </c:catAx>
      <c:valAx>
        <c:axId val="923552975"/>
        <c:scaling>
          <c:orientation val="minMax"/>
        </c:scaling>
        <c:delete val="1"/>
        <c:axPos val="t"/>
        <c:numFmt formatCode="0.00%" sourceLinked="1"/>
        <c:majorTickMark val="none"/>
        <c:minorTickMark val="none"/>
        <c:tickLblPos val="nextTo"/>
        <c:crossAx val="92357190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size">
        <cx:f>_xlchart.v1.1</cx:f>
      </cx:numDim>
    </cx:data>
  </cx:chartData>
  <cx:chart>
    <cx:plotArea>
      <cx:plotAreaRegion>
        <cx:series layoutId="sunburst" uniqueId="{D6D6964A-695D-4BB9-BFC1-706BC3D2FF80}">
          <cx:spPr>
            <a:ln w="12700">
              <a:solidFill>
                <a:schemeClr val="bg1"/>
              </a:solidFill>
            </a:ln>
          </cx:spPr>
          <cx:dataPt idx="0">
            <cx:spPr>
              <a:solidFill>
                <a:srgbClr val="4583DF"/>
              </a:solidFill>
            </cx:spPr>
          </cx:dataPt>
          <cx:dataPt idx="1">
            <cx:spPr>
              <a:solidFill>
                <a:srgbClr val="EE9A46"/>
              </a:solidFill>
            </cx:spPr>
          </cx:dataPt>
          <cx:dataPt idx="2">
            <cx:spPr>
              <a:solidFill>
                <a:srgbClr val="D6567B"/>
              </a:solidFill>
            </cx:spPr>
          </cx:dataPt>
          <cx:dataLabels>
            <cx:txPr>
              <a:bodyPr spcFirstLastPara="1" vertOverflow="ellipsis" horzOverflow="overflow" wrap="square" lIns="0" tIns="0" rIns="0" bIns="0" anchor="ctr" anchorCtr="1"/>
              <a:lstStyle/>
              <a:p>
                <a:pPr algn="ctr" rtl="0">
                  <a:defRPr sz="1000" b="1">
                    <a:solidFill>
                      <a:schemeClr val="bg1"/>
                    </a:solidFill>
                    <a:latin typeface="+mn-lt"/>
                  </a:defRPr>
                </a:pPr>
                <a:endParaRPr lang="ko-KR" altLang="en-US" sz="1000" b="1" i="0" u="none" strike="noStrike" kern="1200" baseline="0">
                  <a:solidFill>
                    <a:schemeClr val="bg1"/>
                  </a:solidFill>
                  <a:latin typeface="+mn-lt"/>
                  <a:ea typeface="맑은 고딕" panose="020B0503020000020004" pitchFamily="50" charset="-127"/>
                </a:endParaRPr>
              </a:p>
            </cx:txPr>
            <cx:visibility seriesName="0" categoryName="0" value="1"/>
            <cx:separator>, </cx:separator>
            <cx:dataLabel idx="0">
              <cx:txPr>
                <a:bodyPr spcFirstLastPara="1" vertOverflow="ellipsis" horzOverflow="overflow" wrap="square" lIns="0" tIns="0" rIns="0" bIns="0" anchor="ctr" anchorCtr="1"/>
                <a:lstStyle/>
                <a:p>
                  <a:pPr algn="ctr" rtl="0">
                    <a:defRPr/>
                  </a:pPr>
                  <a:r>
                    <a:rPr lang="ko-KR" altLang="en-US" sz="1000" b="1" i="0" u="none" strike="noStrike" kern="1200" baseline="0">
                      <a:solidFill>
                        <a:schemeClr val="bg1"/>
                      </a:solidFill>
                      <a:latin typeface="+mn-lt"/>
                      <a:ea typeface="맑은 고딕" panose="020B0503020000020004" pitchFamily="50" charset="-127"/>
                    </a:rPr>
                    <a:t>₩ 303 </a:t>
                  </a:r>
                </a:p>
              </cx:txPr>
            </cx:dataLabel>
          </cx:dataLabels>
          <cx:dataId val="0"/>
        </cx:series>
      </cx:plotAreaRegion>
    </cx:plotArea>
    <cx:legend pos="l" align="ctr" overlay="0">
      <cx:txPr>
        <a:bodyPr spcFirstLastPara="1" vertOverflow="ellipsis" horzOverflow="overflow" wrap="square" lIns="0" tIns="0" rIns="0" bIns="0" anchor="ctr" anchorCtr="1"/>
        <a:lstStyle/>
        <a:p>
          <a:pPr algn="ctr" rtl="0">
            <a:defRPr>
              <a:solidFill>
                <a:sysClr val="windowText" lastClr="000000"/>
              </a:solidFill>
              <a:latin typeface="calibri (본문)"/>
              <a:ea typeface="calibri (본문)"/>
              <a:cs typeface="calibri (본문)"/>
            </a:defRPr>
          </a:pPr>
          <a:endParaRPr lang="ko-KR" altLang="en-US" sz="900" b="0" i="0" u="none" strike="noStrike" kern="1200" baseline="0">
            <a:solidFill>
              <a:sysClr val="windowText" lastClr="000000"/>
            </a:solidFill>
            <a:latin typeface="calibri (본문)"/>
            <a:ea typeface="맑은 고딕" panose="020B0503020000020004" pitchFamily="50" charset="-127"/>
          </a:endParaRPr>
        </a:p>
      </cx:txPr>
    </cx:legend>
  </cx:chart>
  <cx:spPr>
    <a:noFill/>
    <a:ln>
      <a:noFill/>
    </a:ln>
  </cx:spPr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_xlchart.v1.2</cx:f>
      </cx:strDim>
      <cx:numDim type="size">
        <cx:f>_xlchart.v1.3</cx:f>
      </cx:numDim>
    </cx:data>
  </cx:chartData>
  <cx:chart>
    <cx:plotArea>
      <cx:plotAreaRegion>
        <cx:plotSurface>
          <cx:spPr>
            <a:ln>
              <a:solidFill>
                <a:schemeClr val="bg1"/>
              </a:solidFill>
            </a:ln>
          </cx:spPr>
        </cx:plotSurface>
        <cx:series layoutId="sunburst" uniqueId="{D6D6964A-695D-4BB9-BFC1-706BC3D2FF80}">
          <cx:dataPt idx="0">
            <cx:spPr>
              <a:solidFill>
                <a:srgbClr val="4583DF"/>
              </a:solidFill>
              <a:ln w="12700">
                <a:solidFill>
                  <a:sysClr val="window" lastClr="FFFFFF"/>
                </a:solidFill>
              </a:ln>
            </cx:spPr>
          </cx:dataPt>
          <cx:dataPt idx="1">
            <cx:spPr>
              <a:solidFill>
                <a:srgbClr val="EE9A46"/>
              </a:solidFill>
            </cx:spPr>
          </cx:dataPt>
          <cx:dataPt idx="2">
            <cx:spPr>
              <a:solidFill>
                <a:srgbClr val="D6567B"/>
              </a:solidFill>
              <a:ln w="12700">
                <a:solidFill>
                  <a:sysClr val="window" lastClr="FFFFFF"/>
                </a:solidFill>
              </a:ln>
            </cx:spPr>
          </cx:dataPt>
          <cx:dataLabels>
            <cx:txPr>
              <a:bodyPr spcFirstLastPara="1" vertOverflow="ellipsis" horzOverflow="overflow" wrap="square" lIns="0" tIns="0" rIns="0" bIns="0" anchor="ctr" anchorCtr="1"/>
              <a:lstStyle/>
              <a:p>
                <a:pPr algn="ctr" rtl="0">
                  <a:defRPr sz="1000" b="1">
                    <a:solidFill>
                      <a:schemeClr val="bg1"/>
                    </a:solidFill>
                    <a:latin typeface="+mn-lt"/>
                  </a:defRPr>
                </a:pPr>
                <a:endParaRPr lang="ko-KR" altLang="en-US" sz="1000" b="1" i="0" u="none" strike="noStrike" kern="1200" baseline="0">
                  <a:solidFill>
                    <a:schemeClr val="bg1"/>
                  </a:solidFill>
                  <a:latin typeface="+mn-lt"/>
                  <a:ea typeface="맑은 고딕" panose="020B0503020000020004" pitchFamily="50" charset="-127"/>
                </a:endParaRPr>
              </a:p>
            </cx:txPr>
            <cx:visibility seriesName="0" categoryName="0" value="1"/>
            <cx:separator>, </cx:separator>
            <cx:dataLabel idx="0">
              <cx:txPr>
                <a:bodyPr spcFirstLastPara="1" vertOverflow="ellipsis" horzOverflow="overflow" wrap="square" lIns="0" tIns="0" rIns="0" bIns="0" anchor="ctr" anchorCtr="1"/>
                <a:lstStyle/>
                <a:p>
                  <a:pPr algn="ctr" rtl="0">
                    <a:defRPr/>
                  </a:pPr>
                  <a:r>
                    <a:rPr lang="ko-KR" altLang="en-US" sz="1000" b="1" i="0" u="none" strike="noStrike" kern="1200" baseline="0">
                      <a:solidFill>
                        <a:schemeClr val="bg1"/>
                      </a:solidFill>
                      <a:latin typeface="+mn-lt"/>
                      <a:ea typeface="맑은 고딕" panose="020B0503020000020004" pitchFamily="50" charset="-127"/>
                    </a:rPr>
                    <a:t>₩ 0.44 </a:t>
                  </a:r>
                </a:p>
              </cx:txPr>
            </cx:dataLabel>
          </cx:dataLabels>
          <cx:dataId val="0"/>
        </cx:series>
      </cx:plotAreaRegion>
    </cx:plotArea>
    <cx:legend pos="l" align="ctr" overlay="0">
      <cx:txPr>
        <a:bodyPr spcFirstLastPara="1" vertOverflow="ellipsis" horzOverflow="overflow" wrap="square" lIns="0" tIns="0" rIns="0" bIns="0" anchor="ctr" anchorCtr="1"/>
        <a:lstStyle/>
        <a:p>
          <a:pPr algn="ctr" rtl="0">
            <a:defRPr>
              <a:solidFill>
                <a:sysClr val="windowText" lastClr="000000"/>
              </a:solidFill>
              <a:latin typeface="calibri (본문)"/>
              <a:ea typeface="calibri (본문)"/>
              <a:cs typeface="calibri (본문)"/>
            </a:defRPr>
          </a:pPr>
          <a:endParaRPr lang="ko-KR" altLang="en-US" sz="900" b="0" i="0" u="none" strike="noStrike" kern="1200" baseline="0">
            <a:solidFill>
              <a:sysClr val="windowText" lastClr="000000"/>
            </a:solidFill>
            <a:latin typeface="calibri (본문)"/>
            <a:ea typeface="맑은 고딕" panose="020B0503020000020004" pitchFamily="50" charset="-127"/>
          </a:endParaRPr>
        </a:p>
      </cx:txPr>
    </cx:legend>
  </cx:chart>
  <cx:spPr>
    <a:noFill/>
    <a:ln>
      <a:noFill/>
    </a:ln>
  </cx:spPr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4.xml><?xml version="1.0" encoding="utf-8"?>
<cs:colorStyle xmlns:cs="http://schemas.microsoft.com/office/drawing/2012/chartStyle" xmlns:a="http://schemas.openxmlformats.org/drawingml/2006/main" meth="withinLinearReversed" id="25">
  <a:schemeClr val="accent5"/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Vert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Vert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microsoft.com/office/2014/relationships/chartEx" Target="../charts/chartEx1.xml"/><Relationship Id="rId1" Type="http://schemas.openxmlformats.org/officeDocument/2006/relationships/chart" Target="../charts/chart1.xml"/><Relationship Id="rId5" Type="http://schemas.microsoft.com/office/2014/relationships/chartEx" Target="../charts/chartEx2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104775</xdr:colOff>
      <xdr:row>6</xdr:row>
      <xdr:rowOff>482602</xdr:rowOff>
    </xdr:from>
    <xdr:to>
      <xdr:col>6</xdr:col>
      <xdr:colOff>0</xdr:colOff>
      <xdr:row>18</xdr:row>
      <xdr:rowOff>19050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0EBF0BE-6CDF-8EE9-276B-A5A7864B08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6</xdr:col>
      <xdr:colOff>752475</xdr:colOff>
      <xdr:row>3</xdr:row>
      <xdr:rowOff>219076</xdr:rowOff>
    </xdr:from>
    <xdr:to>
      <xdr:col>8</xdr:col>
      <xdr:colOff>1095375</xdr:colOff>
      <xdr:row>10</xdr:row>
      <xdr:rowOff>161926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5" name="Chart 4">
              <a:extLst>
                <a:ext uri="{FF2B5EF4-FFF2-40B4-BE49-F238E27FC236}">
                  <a16:creationId xmlns:a16="http://schemas.microsoft.com/office/drawing/2014/main" id="{5C3C3201-7193-5E72-7297-0E888FAC49E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486650" y="1371601"/>
              <a:ext cx="30480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Excel 버전에서는 이 차트를 사용할 수 없습니다.
이 도형 편집하거나 이 통합 문서를 다른 파일 형식으로 저장하면 차트가 영구적으로 손상됩니다.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911225</xdr:colOff>
      <xdr:row>10</xdr:row>
      <xdr:rowOff>469902</xdr:rowOff>
    </xdr:from>
    <xdr:to>
      <xdr:col>9</xdr:col>
      <xdr:colOff>514350</xdr:colOff>
      <xdr:row>17</xdr:row>
      <xdr:rowOff>1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65929DF-72CB-424E-B3A3-4427BA01800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9</xdr:col>
      <xdr:colOff>685800</xdr:colOff>
      <xdr:row>10</xdr:row>
      <xdr:rowOff>441325</xdr:rowOff>
    </xdr:from>
    <xdr:to>
      <xdr:col>13</xdr:col>
      <xdr:colOff>133350</xdr:colOff>
      <xdr:row>17</xdr:row>
      <xdr:rowOff>66675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A983F2C5-0CE1-C145-905C-8475AA3527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absolute">
    <xdr:from>
      <xdr:col>2</xdr:col>
      <xdr:colOff>561975</xdr:colOff>
      <xdr:row>3</xdr:row>
      <xdr:rowOff>38101</xdr:rowOff>
    </xdr:from>
    <xdr:to>
      <xdr:col>4</xdr:col>
      <xdr:colOff>0</xdr:colOff>
      <xdr:row>5</xdr:row>
      <xdr:rowOff>190501</xdr:rowOff>
    </xdr:to>
    <xdr:grpSp>
      <xdr:nvGrpSpPr>
        <xdr:cNvPr id="8" name="그룹 7">
          <a:extLst>
            <a:ext uri="{FF2B5EF4-FFF2-40B4-BE49-F238E27FC236}">
              <a16:creationId xmlns:a16="http://schemas.microsoft.com/office/drawing/2014/main" id="{582FDCB8-2C0F-4ADE-8836-6BCB7B62E2DF}"/>
            </a:ext>
          </a:extLst>
        </xdr:cNvPr>
        <xdr:cNvGrpSpPr/>
      </xdr:nvGrpSpPr>
      <xdr:grpSpPr>
        <a:xfrm>
          <a:off x="2571750" y="1190626"/>
          <a:ext cx="1800225" cy="923925"/>
          <a:chOff x="2190750" y="1695451"/>
          <a:chExt cx="1800225" cy="1047750"/>
        </a:xfrm>
        <a:solidFill>
          <a:schemeClr val="bg2">
            <a:lumMod val="20000"/>
            <a:lumOff val="80000"/>
          </a:schemeClr>
        </a:solidFill>
      </xdr:grpSpPr>
      <xdr:sp macro="" textlink="">
        <xdr:nvSpPr>
          <xdr:cNvPr id="2" name="사각형: 둥근 모서리 1">
            <a:extLst>
              <a:ext uri="{FF2B5EF4-FFF2-40B4-BE49-F238E27FC236}">
                <a16:creationId xmlns:a16="http://schemas.microsoft.com/office/drawing/2014/main" id="{7AF8845C-0682-4266-A9C8-BCE369E3DF23}"/>
              </a:ext>
            </a:extLst>
          </xdr:cNvPr>
          <xdr:cNvSpPr/>
        </xdr:nvSpPr>
        <xdr:spPr>
          <a:xfrm>
            <a:off x="2190750" y="1695451"/>
            <a:ext cx="1800225" cy="1047750"/>
          </a:xfrm>
          <a:prstGeom prst="roundRect">
            <a:avLst/>
          </a:prstGeom>
          <a:noFill/>
          <a:ln w="25400"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3" name="TextBox 2">
            <a:extLst>
              <a:ext uri="{FF2B5EF4-FFF2-40B4-BE49-F238E27FC236}">
                <a16:creationId xmlns:a16="http://schemas.microsoft.com/office/drawing/2014/main" id="{11F94D8E-98AE-40D0-A570-4C0BCFA401CA}"/>
              </a:ext>
            </a:extLst>
          </xdr:cNvPr>
          <xdr:cNvSpPr txBox="1"/>
        </xdr:nvSpPr>
        <xdr:spPr>
          <a:xfrm>
            <a:off x="2410232" y="1828800"/>
            <a:ext cx="1323567" cy="3333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200" b="1">
                <a:solidFill>
                  <a:sysClr val="windowText" lastClr="000000"/>
                </a:solidFill>
                <a:latin typeface="+mj-ea"/>
                <a:ea typeface="+mj-ea"/>
              </a:rPr>
              <a:t>총 지출</a:t>
            </a:r>
          </a:p>
        </xdr:txBody>
      </xdr:sp>
      <xdr:sp macro="" textlink="H28">
        <xdr:nvSpPr>
          <xdr:cNvPr id="7" name="TextBox 6">
            <a:extLst>
              <a:ext uri="{FF2B5EF4-FFF2-40B4-BE49-F238E27FC236}">
                <a16:creationId xmlns:a16="http://schemas.microsoft.com/office/drawing/2014/main" id="{E01DF054-1B1D-4E7D-AFC8-05D472C8D368}"/>
              </a:ext>
            </a:extLst>
          </xdr:cNvPr>
          <xdr:cNvSpPr txBox="1"/>
        </xdr:nvSpPr>
        <xdr:spPr>
          <a:xfrm>
            <a:off x="2400299" y="2085975"/>
            <a:ext cx="1304925" cy="5619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fld id="{63F1E5D8-FDB6-49B7-9C85-EF638C6AD5E3}" type="TxLink">
              <a:rPr lang="en-US" altLang="en-US" sz="1800" b="1" i="0" u="none" strike="noStrike">
                <a:solidFill>
                  <a:sysClr val="windowText" lastClr="000000"/>
                </a:solidFill>
                <a:latin typeface="Calibri"/>
                <a:cs typeface="Calibri"/>
              </a:rPr>
              <a:pPr algn="ctr"/>
              <a:t>₩ 67,619 </a:t>
            </a:fld>
            <a:endParaRPr lang="ko-KR" altLang="en-US" sz="180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absolute">
    <xdr:from>
      <xdr:col>1</xdr:col>
      <xdr:colOff>66675</xdr:colOff>
      <xdr:row>3</xdr:row>
      <xdr:rowOff>38100</xdr:rowOff>
    </xdr:from>
    <xdr:to>
      <xdr:col>2</xdr:col>
      <xdr:colOff>85725</xdr:colOff>
      <xdr:row>5</xdr:row>
      <xdr:rowOff>190500</xdr:rowOff>
    </xdr:to>
    <xdr:grpSp>
      <xdr:nvGrpSpPr>
        <xdr:cNvPr id="11" name="그룹 10">
          <a:extLst>
            <a:ext uri="{FF2B5EF4-FFF2-40B4-BE49-F238E27FC236}">
              <a16:creationId xmlns:a16="http://schemas.microsoft.com/office/drawing/2014/main" id="{DDBA5F6F-016C-46A2-8D2F-E03AB99E04D4}"/>
            </a:ext>
          </a:extLst>
        </xdr:cNvPr>
        <xdr:cNvGrpSpPr/>
      </xdr:nvGrpSpPr>
      <xdr:grpSpPr>
        <a:xfrm>
          <a:off x="295275" y="1190625"/>
          <a:ext cx="1800225" cy="923925"/>
          <a:chOff x="2190750" y="1695451"/>
          <a:chExt cx="1800225" cy="1047750"/>
        </a:xfrm>
        <a:solidFill>
          <a:schemeClr val="accent2">
            <a:lumMod val="20000"/>
            <a:lumOff val="80000"/>
          </a:schemeClr>
        </a:solidFill>
      </xdr:grpSpPr>
      <xdr:sp macro="" textlink="">
        <xdr:nvSpPr>
          <xdr:cNvPr id="12" name="사각형: 둥근 모서리 11">
            <a:extLst>
              <a:ext uri="{FF2B5EF4-FFF2-40B4-BE49-F238E27FC236}">
                <a16:creationId xmlns:a16="http://schemas.microsoft.com/office/drawing/2014/main" id="{42BA0F95-EEEE-4B90-88A0-38A73473CE32}"/>
              </a:ext>
            </a:extLst>
          </xdr:cNvPr>
          <xdr:cNvSpPr/>
        </xdr:nvSpPr>
        <xdr:spPr>
          <a:xfrm>
            <a:off x="2190750" y="1695451"/>
            <a:ext cx="1800225" cy="1047750"/>
          </a:xfrm>
          <a:prstGeom prst="roundRect">
            <a:avLst/>
          </a:prstGeom>
          <a:noFill/>
          <a:ln w="25400">
            <a:solidFill>
              <a:schemeClr val="tx2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13" name="TextBox 12">
            <a:extLst>
              <a:ext uri="{FF2B5EF4-FFF2-40B4-BE49-F238E27FC236}">
                <a16:creationId xmlns:a16="http://schemas.microsoft.com/office/drawing/2014/main" id="{A3C98B4C-2EA0-4E54-9CF4-FABB13613506}"/>
              </a:ext>
            </a:extLst>
          </xdr:cNvPr>
          <xdr:cNvSpPr txBox="1"/>
        </xdr:nvSpPr>
        <xdr:spPr>
          <a:xfrm>
            <a:off x="2410232" y="1828800"/>
            <a:ext cx="1323567" cy="3333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200" b="1">
                <a:solidFill>
                  <a:sysClr val="windowText" lastClr="000000"/>
                </a:solidFill>
                <a:latin typeface="+mj-ea"/>
                <a:ea typeface="+mj-ea"/>
              </a:rPr>
              <a:t>총 예산</a:t>
            </a:r>
          </a:p>
        </xdr:txBody>
      </xdr:sp>
      <xdr:sp macro="" textlink="G28">
        <xdr:nvSpPr>
          <xdr:cNvPr id="14" name="TextBox 13">
            <a:extLst>
              <a:ext uri="{FF2B5EF4-FFF2-40B4-BE49-F238E27FC236}">
                <a16:creationId xmlns:a16="http://schemas.microsoft.com/office/drawing/2014/main" id="{744EE14A-CDAF-4AA9-BC8B-4A25C6469DDB}"/>
              </a:ext>
            </a:extLst>
          </xdr:cNvPr>
          <xdr:cNvSpPr txBox="1"/>
        </xdr:nvSpPr>
        <xdr:spPr>
          <a:xfrm>
            <a:off x="2400299" y="2085975"/>
            <a:ext cx="1304925" cy="5619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fld id="{1E8CB4D7-4CE1-47A8-822C-FB5572F2F472}" type="TxLink">
              <a:rPr lang="en-US" altLang="en-US" sz="1800" b="1" i="0" u="none" strike="noStrike">
                <a:solidFill>
                  <a:sysClr val="windowText" lastClr="000000"/>
                </a:solidFill>
                <a:latin typeface="Calibri"/>
                <a:cs typeface="Calibri"/>
              </a:rPr>
              <a:pPr algn="ctr"/>
              <a:t>₩ 248,380 </a:t>
            </a:fld>
            <a:endParaRPr lang="ko-KR" altLang="en-US" sz="360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absolute">
    <xdr:from>
      <xdr:col>4</xdr:col>
      <xdr:colOff>495300</xdr:colOff>
      <xdr:row>3</xdr:row>
      <xdr:rowOff>38100</xdr:rowOff>
    </xdr:from>
    <xdr:to>
      <xdr:col>5</xdr:col>
      <xdr:colOff>1114425</xdr:colOff>
      <xdr:row>5</xdr:row>
      <xdr:rowOff>190500</xdr:rowOff>
    </xdr:to>
    <xdr:grpSp>
      <xdr:nvGrpSpPr>
        <xdr:cNvPr id="15" name="그룹 14">
          <a:extLst>
            <a:ext uri="{FF2B5EF4-FFF2-40B4-BE49-F238E27FC236}">
              <a16:creationId xmlns:a16="http://schemas.microsoft.com/office/drawing/2014/main" id="{429A1869-B697-454E-994D-CBD355C303C4}"/>
            </a:ext>
          </a:extLst>
        </xdr:cNvPr>
        <xdr:cNvGrpSpPr/>
      </xdr:nvGrpSpPr>
      <xdr:grpSpPr>
        <a:xfrm>
          <a:off x="4867275" y="1190625"/>
          <a:ext cx="1800225" cy="923925"/>
          <a:chOff x="2190750" y="1695451"/>
          <a:chExt cx="1800225" cy="1047750"/>
        </a:xfrm>
        <a:noFill/>
      </xdr:grpSpPr>
      <xdr:sp macro="" textlink="">
        <xdr:nvSpPr>
          <xdr:cNvPr id="16" name="사각형: 둥근 모서리 15">
            <a:extLst>
              <a:ext uri="{FF2B5EF4-FFF2-40B4-BE49-F238E27FC236}">
                <a16:creationId xmlns:a16="http://schemas.microsoft.com/office/drawing/2014/main" id="{ECBA1F2A-980E-4CA9-ABAC-A3D840586574}"/>
              </a:ext>
            </a:extLst>
          </xdr:cNvPr>
          <xdr:cNvSpPr/>
        </xdr:nvSpPr>
        <xdr:spPr>
          <a:xfrm>
            <a:off x="2190750" y="1695451"/>
            <a:ext cx="1800225" cy="1047750"/>
          </a:xfrm>
          <a:prstGeom prst="roundRect">
            <a:avLst/>
          </a:prstGeom>
          <a:grpFill/>
          <a:ln w="25400">
            <a:solidFill>
              <a:schemeClr val="tx2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17" name="TextBox 16">
            <a:extLst>
              <a:ext uri="{FF2B5EF4-FFF2-40B4-BE49-F238E27FC236}">
                <a16:creationId xmlns:a16="http://schemas.microsoft.com/office/drawing/2014/main" id="{D9BE4FCD-AE4E-4ADE-BBA3-D2951560A105}"/>
              </a:ext>
            </a:extLst>
          </xdr:cNvPr>
          <xdr:cNvSpPr txBox="1"/>
        </xdr:nvSpPr>
        <xdr:spPr>
          <a:xfrm>
            <a:off x="2438807" y="1828800"/>
            <a:ext cx="1323567" cy="333375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200" b="1">
                <a:solidFill>
                  <a:sysClr val="windowText" lastClr="000000"/>
                </a:solidFill>
                <a:latin typeface="+mj-ea"/>
                <a:ea typeface="+mj-ea"/>
              </a:rPr>
              <a:t>지출 대비 수익</a:t>
            </a:r>
          </a:p>
        </xdr:txBody>
      </xdr:sp>
      <xdr:sp macro="" textlink="I28">
        <xdr:nvSpPr>
          <xdr:cNvPr id="18" name="TextBox 17">
            <a:extLst>
              <a:ext uri="{FF2B5EF4-FFF2-40B4-BE49-F238E27FC236}">
                <a16:creationId xmlns:a16="http://schemas.microsoft.com/office/drawing/2014/main" id="{C65D71CE-F1F4-46EF-A305-2A5A0FE08614}"/>
              </a:ext>
            </a:extLst>
          </xdr:cNvPr>
          <xdr:cNvSpPr txBox="1"/>
        </xdr:nvSpPr>
        <xdr:spPr>
          <a:xfrm>
            <a:off x="2400299" y="2085975"/>
            <a:ext cx="1390651" cy="561975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fld id="{810D1D4C-69F3-4079-BFE5-DE0FC87E9440}" type="TxLink">
              <a:rPr lang="en-US" altLang="en-US" sz="1800" b="1" i="0" u="none" strike="noStrike">
                <a:solidFill>
                  <a:sysClr val="windowText" lastClr="000000"/>
                </a:solidFill>
                <a:latin typeface="Calibri"/>
                <a:cs typeface="Calibri"/>
              </a:rPr>
              <a:pPr algn="ctr"/>
              <a:t>₩ 180,761 </a:t>
            </a:fld>
            <a:endParaRPr lang="ko-KR" altLang="en-US" sz="600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absolute">
    <xdr:from>
      <xdr:col>9</xdr:col>
      <xdr:colOff>885825</xdr:colOff>
      <xdr:row>3</xdr:row>
      <xdr:rowOff>219075</xdr:rowOff>
    </xdr:from>
    <xdr:to>
      <xdr:col>12</xdr:col>
      <xdr:colOff>238425</xdr:colOff>
      <xdr:row>10</xdr:row>
      <xdr:rowOff>161925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19" name="Chart 4">
              <a:extLst>
                <a:ext uri="{FF2B5EF4-FFF2-40B4-BE49-F238E27FC236}">
                  <a16:creationId xmlns:a16="http://schemas.microsoft.com/office/drawing/2014/main" id="{CBE19400-A61A-4353-9D43-97ACF91760C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5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677650" y="1371600"/>
              <a:ext cx="306735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Excel 버전에서는 이 차트를 사용할 수 없습니다.
이 도형 편집하거나 이 통합 문서를 다른 파일 형식으로 저장하면 차트가 영구적으로 손상됩니다.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Office 테마">
  <a:themeElements>
    <a:clrScheme name="사용자 지정 96">
      <a:dk1>
        <a:sysClr val="windowText" lastClr="000000"/>
      </a:dk1>
      <a:lt1>
        <a:sysClr val="window" lastClr="FFFFFF"/>
      </a:lt1>
      <a:dk2>
        <a:srgbClr val="1CACB0"/>
      </a:dk2>
      <a:lt2>
        <a:srgbClr val="D6567B"/>
      </a:lt2>
      <a:accent1>
        <a:srgbClr val="ED79DC"/>
      </a:accent1>
      <a:accent2>
        <a:srgbClr val="4583DF"/>
      </a:accent2>
      <a:accent3>
        <a:srgbClr val="C84BE1"/>
      </a:accent3>
      <a:accent4>
        <a:srgbClr val="EE9A46"/>
      </a:accent4>
      <a:accent5>
        <a:srgbClr val="7BA79D"/>
      </a:accent5>
      <a:accent6>
        <a:srgbClr val="968C8C"/>
      </a:accent6>
      <a:hlink>
        <a:srgbClr val="F7B615"/>
      </a:hlink>
      <a:folHlink>
        <a:srgbClr val="704404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C6C65-1F8C-F940-882C-129BB9909227}">
  <sheetPr>
    <pageSetUpPr fitToPage="1"/>
  </sheetPr>
  <dimension ref="A1:IY30"/>
  <sheetViews>
    <sheetView showGridLines="0" showRowColHeaders="0" showZeros="0" tabSelected="1" zoomScaleNormal="100" workbookViewId="0">
      <selection activeCell="B2" sqref="B2:G2"/>
    </sheetView>
  </sheetViews>
  <sheetFormatPr defaultColWidth="11.44140625" defaultRowHeight="21" customHeight="1"/>
  <cols>
    <col min="1" max="1" width="2.6640625" style="6" customWidth="1"/>
    <col min="2" max="2" width="20.77734375" style="6" customWidth="1"/>
    <col min="3" max="6" width="13.77734375" style="6" customWidth="1"/>
    <col min="7" max="9" width="15.77734375" style="6" customWidth="1"/>
    <col min="10" max="11" width="13.77734375" style="6" customWidth="1"/>
    <col min="12" max="15" width="15.77734375" style="6" customWidth="1"/>
    <col min="16" max="16" width="13.77734375" style="6" customWidth="1"/>
    <col min="17" max="17" width="3.33203125" style="6" customWidth="1"/>
    <col min="18" max="16384" width="11.44140625" style="6"/>
  </cols>
  <sheetData>
    <row r="1" spans="1:259" s="4" customFormat="1" ht="11.25" customHeight="1">
      <c r="A1" s="1"/>
      <c r="B1" s="2"/>
      <c r="C1" s="3"/>
      <c r="D1" s="3"/>
      <c r="E1" s="3"/>
      <c r="F1" s="3"/>
      <c r="G1" s="3"/>
      <c r="H1" s="3"/>
      <c r="I1" s="1"/>
      <c r="J1" s="3"/>
      <c r="K1" s="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</row>
    <row r="2" spans="1:259" s="4" customFormat="1" ht="60" customHeight="1">
      <c r="A2" s="1"/>
      <c r="B2" s="74" t="s">
        <v>2</v>
      </c>
      <c r="C2" s="74"/>
      <c r="D2" s="74"/>
      <c r="E2" s="74"/>
      <c r="F2" s="74"/>
      <c r="G2" s="74"/>
      <c r="H2" s="3"/>
      <c r="I2" s="1"/>
      <c r="J2" s="3"/>
      <c r="K2" s="3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</row>
    <row r="3" spans="1:259" s="4" customFormat="1" ht="20.100000000000001" customHeight="1">
      <c r="A3" s="1"/>
      <c r="B3" s="2"/>
      <c r="C3" s="3"/>
      <c r="D3" s="3"/>
      <c r="E3" s="3"/>
      <c r="F3" s="3"/>
      <c r="G3" s="3"/>
      <c r="H3" s="3"/>
      <c r="I3" s="1"/>
      <c r="J3" s="3"/>
      <c r="K3" s="5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</row>
    <row r="4" spans="1:259" ht="21" customHeight="1">
      <c r="B4" s="7"/>
      <c r="C4" s="77"/>
      <c r="D4" s="77"/>
      <c r="E4" s="79"/>
      <c r="F4" s="79"/>
      <c r="G4" s="76" t="s">
        <v>22</v>
      </c>
      <c r="H4" s="76"/>
      <c r="J4" s="76" t="s">
        <v>23</v>
      </c>
      <c r="K4" s="76"/>
      <c r="L4" s="8"/>
      <c r="M4" s="9"/>
      <c r="N4" s="10"/>
      <c r="O4" s="69" t="s">
        <v>29</v>
      </c>
      <c r="P4" s="69"/>
    </row>
    <row r="5" spans="1:259" ht="39.950000000000003" customHeight="1">
      <c r="B5" s="11"/>
      <c r="C5" s="78"/>
      <c r="D5" s="78"/>
      <c r="E5" s="78"/>
      <c r="F5" s="78"/>
      <c r="G5" s="12"/>
      <c r="J5" s="13"/>
      <c r="K5" s="13"/>
      <c r="L5" s="13"/>
      <c r="M5" s="13"/>
      <c r="N5" s="13"/>
      <c r="O5" s="70">
        <f>C28</f>
        <v>1969445</v>
      </c>
      <c r="P5" s="70"/>
    </row>
    <row r="6" spans="1:259" s="16" customFormat="1" ht="21" customHeight="1">
      <c r="A6" s="14"/>
      <c r="B6" s="15"/>
      <c r="C6" s="6"/>
      <c r="D6" s="6"/>
      <c r="E6" s="6"/>
      <c r="F6" s="6"/>
      <c r="G6" s="6"/>
      <c r="J6" s="6"/>
      <c r="K6" s="6"/>
      <c r="L6" s="6"/>
      <c r="M6" s="6"/>
      <c r="N6" s="6"/>
      <c r="O6" s="69" t="s">
        <v>28</v>
      </c>
      <c r="P6" s="69"/>
      <c r="Q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14"/>
      <c r="FA6" s="14"/>
      <c r="FB6" s="14"/>
      <c r="FC6" s="14"/>
      <c r="FD6" s="14"/>
      <c r="FE6" s="14"/>
      <c r="FF6" s="14"/>
      <c r="FG6" s="14"/>
      <c r="FH6" s="14"/>
      <c r="FI6" s="14"/>
      <c r="FJ6" s="14"/>
      <c r="FK6" s="14"/>
      <c r="FL6" s="14"/>
      <c r="FM6" s="14"/>
      <c r="FN6" s="14"/>
      <c r="FO6" s="14"/>
      <c r="FP6" s="14"/>
      <c r="FQ6" s="14"/>
      <c r="FR6" s="14"/>
      <c r="FS6" s="14"/>
      <c r="FT6" s="14"/>
      <c r="FU6" s="14"/>
      <c r="FV6" s="14"/>
      <c r="FW6" s="14"/>
      <c r="FX6" s="14"/>
      <c r="FY6" s="14"/>
      <c r="FZ6" s="14"/>
      <c r="GA6" s="14"/>
      <c r="GB6" s="14"/>
      <c r="GC6" s="14"/>
      <c r="GD6" s="14"/>
      <c r="GE6" s="14"/>
      <c r="GF6" s="14"/>
      <c r="GG6" s="14"/>
      <c r="GH6" s="14"/>
      <c r="GI6" s="14"/>
      <c r="GJ6" s="14"/>
      <c r="GK6" s="14"/>
      <c r="GL6" s="14"/>
      <c r="GM6" s="14"/>
      <c r="GN6" s="14"/>
      <c r="GO6" s="14"/>
      <c r="GP6" s="14"/>
      <c r="GQ6" s="14"/>
      <c r="GR6" s="14"/>
      <c r="GS6" s="14"/>
      <c r="GT6" s="14"/>
      <c r="GU6" s="14"/>
      <c r="GV6" s="14"/>
      <c r="GW6" s="14"/>
      <c r="GX6" s="14"/>
      <c r="GY6" s="14"/>
      <c r="GZ6" s="14"/>
      <c r="HA6" s="14"/>
      <c r="HB6" s="14"/>
      <c r="HC6" s="14"/>
      <c r="HD6" s="14"/>
      <c r="HE6" s="14"/>
      <c r="HF6" s="14"/>
      <c r="HG6" s="14"/>
      <c r="HH6" s="14"/>
      <c r="HI6" s="14"/>
      <c r="HJ6" s="14"/>
      <c r="HK6" s="14"/>
      <c r="HL6" s="14"/>
      <c r="HM6" s="14"/>
      <c r="HN6" s="14"/>
      <c r="HO6" s="14"/>
      <c r="HP6" s="14"/>
      <c r="HQ6" s="14"/>
      <c r="HR6" s="14"/>
      <c r="HS6" s="14"/>
      <c r="HT6" s="14"/>
      <c r="HU6" s="14"/>
      <c r="HV6" s="14"/>
      <c r="HW6" s="14"/>
      <c r="HX6" s="14"/>
      <c r="HY6" s="14"/>
      <c r="HZ6" s="14"/>
      <c r="IA6" s="14"/>
      <c r="IB6" s="14"/>
      <c r="IC6" s="14"/>
      <c r="ID6" s="14"/>
      <c r="IE6" s="14"/>
      <c r="IF6" s="14"/>
      <c r="IG6" s="14"/>
      <c r="IH6" s="14"/>
      <c r="II6" s="14"/>
      <c r="IJ6" s="14"/>
      <c r="IK6" s="14"/>
      <c r="IL6" s="14"/>
      <c r="IM6" s="14"/>
      <c r="IN6" s="14"/>
      <c r="IO6" s="14"/>
      <c r="IP6" s="14"/>
      <c r="IQ6" s="14"/>
      <c r="IR6" s="14"/>
      <c r="IS6" s="14"/>
      <c r="IT6" s="14"/>
      <c r="IU6" s="14"/>
      <c r="IV6" s="14"/>
      <c r="IW6" s="14"/>
      <c r="IX6" s="14"/>
      <c r="IY6" s="14"/>
    </row>
    <row r="7" spans="1:259" ht="39.950000000000003" customHeight="1">
      <c r="B7" s="80" t="s">
        <v>3</v>
      </c>
      <c r="C7" s="80"/>
      <c r="D7" s="17"/>
      <c r="E7" s="17"/>
      <c r="J7" s="9"/>
      <c r="K7" s="9"/>
      <c r="L7" s="9"/>
      <c r="M7" s="9"/>
      <c r="N7" s="9"/>
      <c r="O7" s="70">
        <f>F28</f>
        <v>169</v>
      </c>
      <c r="P7" s="70"/>
    </row>
    <row r="8" spans="1:259" s="16" customFormat="1" ht="21" customHeight="1">
      <c r="A8" s="14"/>
      <c r="B8" s="15"/>
      <c r="C8" s="6"/>
      <c r="D8" s="6"/>
      <c r="E8" s="6"/>
      <c r="F8" s="6"/>
      <c r="G8" s="6"/>
      <c r="J8" s="13"/>
      <c r="K8" s="13"/>
      <c r="L8" s="13"/>
      <c r="M8" s="13"/>
      <c r="N8" s="13"/>
      <c r="O8" s="69" t="s">
        <v>30</v>
      </c>
      <c r="P8" s="69"/>
      <c r="Q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14"/>
      <c r="EK8" s="14"/>
      <c r="EL8" s="14"/>
      <c r="EM8" s="14"/>
      <c r="EN8" s="14"/>
      <c r="EO8" s="14"/>
      <c r="EP8" s="14"/>
      <c r="EQ8" s="14"/>
      <c r="ER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4"/>
      <c r="FE8" s="14"/>
      <c r="FF8" s="14"/>
      <c r="FG8" s="14"/>
      <c r="FH8" s="14"/>
      <c r="FI8" s="14"/>
      <c r="FJ8" s="14"/>
      <c r="FK8" s="14"/>
      <c r="FL8" s="14"/>
      <c r="FM8" s="14"/>
      <c r="FN8" s="14"/>
      <c r="FO8" s="14"/>
      <c r="FP8" s="14"/>
      <c r="FQ8" s="14"/>
      <c r="FR8" s="14"/>
      <c r="FS8" s="14"/>
      <c r="FT8" s="14"/>
      <c r="FU8" s="14"/>
      <c r="FV8" s="14"/>
      <c r="FW8" s="14"/>
      <c r="FX8" s="14"/>
      <c r="FY8" s="14"/>
      <c r="FZ8" s="14"/>
      <c r="GA8" s="14"/>
      <c r="GB8" s="14"/>
      <c r="GC8" s="14"/>
      <c r="GD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4"/>
      <c r="GQ8" s="14"/>
      <c r="GR8" s="14"/>
      <c r="GS8" s="14"/>
      <c r="GT8" s="14"/>
      <c r="GU8" s="14"/>
      <c r="GV8" s="14"/>
      <c r="GW8" s="14"/>
      <c r="GX8" s="14"/>
      <c r="GY8" s="14"/>
      <c r="GZ8" s="14"/>
      <c r="HA8" s="14"/>
      <c r="HB8" s="14"/>
      <c r="HC8" s="14"/>
      <c r="HD8" s="14"/>
      <c r="HE8" s="14"/>
      <c r="HF8" s="14"/>
      <c r="HG8" s="14"/>
      <c r="HH8" s="14"/>
      <c r="HI8" s="14"/>
      <c r="HJ8" s="14"/>
      <c r="HK8" s="14"/>
      <c r="HL8" s="14"/>
      <c r="HM8" s="14"/>
      <c r="HN8" s="14"/>
      <c r="HO8" s="14"/>
      <c r="HP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  <c r="IB8" s="14"/>
      <c r="IC8" s="14"/>
      <c r="ID8" s="14"/>
      <c r="IE8" s="14"/>
      <c r="IF8" s="14"/>
      <c r="IG8" s="14"/>
      <c r="IH8" s="14"/>
      <c r="II8" s="14"/>
      <c r="IJ8" s="14"/>
      <c r="IK8" s="14"/>
      <c r="IL8" s="14"/>
      <c r="IM8" s="14"/>
      <c r="IN8" s="14"/>
      <c r="IO8" s="14"/>
      <c r="IP8" s="14"/>
      <c r="IQ8" s="14"/>
      <c r="IR8" s="14"/>
      <c r="IS8" s="14"/>
      <c r="IT8" s="14"/>
      <c r="IU8" s="14"/>
      <c r="IV8" s="14"/>
      <c r="IW8" s="14"/>
      <c r="IX8" s="14"/>
      <c r="IY8" s="14"/>
    </row>
    <row r="9" spans="1:259" ht="39.950000000000003" customHeight="1">
      <c r="O9" s="71">
        <f>K28</f>
        <v>400.11242603550295</v>
      </c>
      <c r="P9" s="71"/>
    </row>
    <row r="10" spans="1:259" ht="21" customHeight="1">
      <c r="B10" s="18"/>
      <c r="C10" s="18"/>
      <c r="D10" s="18"/>
      <c r="E10" s="9"/>
      <c r="F10" s="9"/>
      <c r="G10" s="9"/>
      <c r="J10" s="9"/>
      <c r="K10" s="9"/>
      <c r="L10" s="9"/>
      <c r="M10" s="9"/>
      <c r="N10" s="9"/>
      <c r="O10" s="69" t="s">
        <v>31</v>
      </c>
      <c r="P10" s="69"/>
    </row>
    <row r="11" spans="1:259" ht="39.950000000000003" customHeight="1">
      <c r="B11" s="19"/>
      <c r="C11" s="19"/>
      <c r="D11" s="19"/>
      <c r="E11" s="12"/>
      <c r="F11" s="12"/>
      <c r="G11" s="76" t="s">
        <v>25</v>
      </c>
      <c r="H11" s="76"/>
      <c r="J11" s="76" t="s">
        <v>24</v>
      </c>
      <c r="K11" s="76"/>
      <c r="L11" s="20"/>
      <c r="M11" s="20"/>
      <c r="N11" s="20"/>
      <c r="O11" s="70">
        <f>D28</f>
        <v>153133</v>
      </c>
      <c r="P11" s="70"/>
    </row>
    <row r="12" spans="1:259" ht="21" customHeight="1">
      <c r="O12" s="69" t="s">
        <v>32</v>
      </c>
      <c r="P12" s="69"/>
    </row>
    <row r="13" spans="1:259" ht="39.950000000000003" customHeight="1">
      <c r="B13" s="18"/>
      <c r="C13" s="18"/>
      <c r="D13" s="18"/>
      <c r="E13" s="9"/>
      <c r="F13" s="9"/>
      <c r="G13" s="9"/>
      <c r="J13" s="9"/>
      <c r="K13" s="9"/>
      <c r="L13" s="9"/>
      <c r="M13" s="9"/>
      <c r="N13" s="9"/>
      <c r="O13" s="72">
        <f>E28</f>
        <v>7.7754392735009101E-2</v>
      </c>
      <c r="P13" s="72"/>
    </row>
    <row r="14" spans="1:259" ht="21" customHeight="1">
      <c r="B14" s="19"/>
      <c r="C14" s="19"/>
      <c r="D14" s="19"/>
      <c r="E14" s="12"/>
      <c r="F14" s="12"/>
      <c r="G14" s="12"/>
      <c r="J14" s="75"/>
      <c r="K14" s="75"/>
      <c r="L14" s="75"/>
      <c r="M14" s="9"/>
      <c r="N14" s="10"/>
      <c r="O14" s="69" t="s">
        <v>33</v>
      </c>
      <c r="P14" s="69"/>
    </row>
    <row r="15" spans="1:259" ht="39.950000000000003" customHeight="1">
      <c r="O15" s="73">
        <f>J28</f>
        <v>0.44157039958728689</v>
      </c>
      <c r="P15" s="73"/>
    </row>
    <row r="16" spans="1:259" ht="21" customHeight="1">
      <c r="B16" s="18"/>
      <c r="C16" s="18"/>
      <c r="D16" s="18"/>
      <c r="E16" s="9"/>
      <c r="F16" s="9"/>
      <c r="G16" s="9"/>
      <c r="J16" s="9"/>
      <c r="K16" s="9"/>
      <c r="L16" s="9"/>
      <c r="M16" s="9"/>
      <c r="N16" s="9"/>
      <c r="O16" s="69" t="s">
        <v>21</v>
      </c>
      <c r="P16" s="69"/>
    </row>
    <row r="17" spans="2:16" ht="39.950000000000003" customHeight="1">
      <c r="B17" s="19"/>
      <c r="C17" s="19"/>
      <c r="D17" s="19"/>
      <c r="E17" s="12"/>
      <c r="F17" s="12"/>
      <c r="G17" s="12"/>
      <c r="J17" s="20"/>
      <c r="K17" s="20"/>
      <c r="L17" s="20"/>
      <c r="M17" s="20"/>
      <c r="N17" s="20"/>
      <c r="O17" s="72">
        <f>P28</f>
        <v>29.754669545541933</v>
      </c>
      <c r="P17" s="72"/>
    </row>
    <row r="19" spans="2:16" ht="30" customHeight="1">
      <c r="C19" s="21"/>
      <c r="D19" s="21"/>
      <c r="E19" s="22"/>
      <c r="F19" s="21"/>
      <c r="G19" s="21"/>
      <c r="H19" s="21"/>
      <c r="I19" s="21"/>
      <c r="J19" s="22"/>
      <c r="K19" s="22"/>
      <c r="L19" s="21"/>
      <c r="M19" s="21"/>
      <c r="N19" s="21"/>
      <c r="O19" s="21"/>
      <c r="P19" s="21"/>
    </row>
    <row r="20" spans="2:16" ht="24.95" customHeight="1" thickBot="1">
      <c r="B20" s="66" t="s">
        <v>4</v>
      </c>
      <c r="C20" s="21"/>
      <c r="D20" s="21"/>
      <c r="E20" s="23"/>
      <c r="F20" s="23"/>
      <c r="G20" s="23"/>
      <c r="H20" s="23"/>
      <c r="I20" s="23"/>
      <c r="J20" s="23"/>
      <c r="K20" s="23"/>
      <c r="L20" s="68" t="s">
        <v>8</v>
      </c>
      <c r="M20" s="68"/>
      <c r="N20" s="23"/>
      <c r="O20" s="23"/>
      <c r="P20" s="23"/>
    </row>
    <row r="21" spans="2:16" s="24" customFormat="1" ht="21" customHeight="1">
      <c r="B21" s="42" t="s">
        <v>5</v>
      </c>
      <c r="C21" s="42" t="s">
        <v>15</v>
      </c>
      <c r="D21" s="42" t="s">
        <v>10</v>
      </c>
      <c r="E21" s="42" t="s">
        <v>0</v>
      </c>
      <c r="F21" s="42" t="s">
        <v>27</v>
      </c>
      <c r="G21" s="42" t="s">
        <v>6</v>
      </c>
      <c r="H21" s="42" t="s">
        <v>7</v>
      </c>
      <c r="I21" s="42" t="s">
        <v>26</v>
      </c>
      <c r="J21" s="42" t="s">
        <v>1</v>
      </c>
      <c r="K21" s="43" t="s">
        <v>16</v>
      </c>
      <c r="L21" s="42" t="s">
        <v>18</v>
      </c>
      <c r="M21" s="42" t="s">
        <v>17</v>
      </c>
      <c r="N21" s="42" t="s">
        <v>19</v>
      </c>
      <c r="O21" s="42" t="s">
        <v>9</v>
      </c>
      <c r="P21" s="42" t="s">
        <v>20</v>
      </c>
    </row>
    <row r="22" spans="2:16" ht="21" customHeight="1">
      <c r="B22" s="25" t="s">
        <v>12</v>
      </c>
      <c r="C22" s="26">
        <v>630865</v>
      </c>
      <c r="D22" s="26">
        <v>53268</v>
      </c>
      <c r="E22" s="27">
        <f>IFERROR(D22/C22,"")</f>
        <v>8.44364483685099E-2</v>
      </c>
      <c r="F22" s="25">
        <v>78</v>
      </c>
      <c r="G22" s="44">
        <v>75000</v>
      </c>
      <c r="H22" s="44">
        <v>23661</v>
      </c>
      <c r="I22" s="56">
        <f>G22-H22</f>
        <v>51339</v>
      </c>
      <c r="J22" s="61">
        <f>IFERROR(H22/D22,"")</f>
        <v>0.44418788015318766</v>
      </c>
      <c r="K22" s="49">
        <f>IFERROR(H22/F22,"")</f>
        <v>303.34615384615387</v>
      </c>
      <c r="L22" s="44">
        <v>536840</v>
      </c>
      <c r="M22" s="44">
        <v>863050</v>
      </c>
      <c r="N22" s="56">
        <f>M22-L22</f>
        <v>326210</v>
      </c>
      <c r="O22" s="52">
        <f>IFERROR(M22-H22,"0")</f>
        <v>839389</v>
      </c>
      <c r="P22" s="28">
        <f>IFERROR(O22/H22,0)</f>
        <v>35.475635011199863</v>
      </c>
    </row>
    <row r="23" spans="2:16" ht="21" customHeight="1">
      <c r="B23" s="29" t="s">
        <v>13</v>
      </c>
      <c r="C23" s="30">
        <v>768930</v>
      </c>
      <c r="D23" s="30">
        <v>76305</v>
      </c>
      <c r="E23" s="31">
        <f t="shared" ref="E23:E26" si="0">IFERROR(D23/C23,"")</f>
        <v>9.9235301002692053E-2</v>
      </c>
      <c r="F23" s="29">
        <v>56</v>
      </c>
      <c r="G23" s="45">
        <v>108000</v>
      </c>
      <c r="H23" s="45">
        <v>21882</v>
      </c>
      <c r="I23" s="57">
        <f t="shared" ref="I23:I26" si="1">G23-H23</f>
        <v>86118</v>
      </c>
      <c r="J23" s="62">
        <f t="shared" ref="J23:J26" si="2">IFERROR(H23/D23,"")</f>
        <v>0.28677019854531161</v>
      </c>
      <c r="K23" s="50">
        <f>IFERROR(H23/F23,"")</f>
        <v>390.75</v>
      </c>
      <c r="L23" s="45">
        <v>465080</v>
      </c>
      <c r="M23" s="45">
        <v>536050</v>
      </c>
      <c r="N23" s="57">
        <f t="shared" ref="N23:N26" si="3">M23-L23</f>
        <v>70970</v>
      </c>
      <c r="O23" s="53">
        <f t="shared" ref="O23:O26" si="4">IFERROR(M23-H23,"0")</f>
        <v>514168</v>
      </c>
      <c r="P23" s="32">
        <f t="shared" ref="P23:P25" si="5">IFERROR(O23/H23,0)</f>
        <v>23.497303719952473</v>
      </c>
    </row>
    <row r="24" spans="2:16" ht="21" customHeight="1">
      <c r="B24" s="29" t="s">
        <v>14</v>
      </c>
      <c r="C24" s="30">
        <v>569650</v>
      </c>
      <c r="D24" s="30">
        <v>23560</v>
      </c>
      <c r="E24" s="31">
        <f t="shared" si="0"/>
        <v>4.1358729044149917E-2</v>
      </c>
      <c r="F24" s="29">
        <v>35</v>
      </c>
      <c r="G24" s="45">
        <v>65380</v>
      </c>
      <c r="H24" s="45">
        <v>22076</v>
      </c>
      <c r="I24" s="57">
        <f t="shared" si="1"/>
        <v>43304</v>
      </c>
      <c r="J24" s="62">
        <f t="shared" si="2"/>
        <v>0.93701188455008488</v>
      </c>
      <c r="K24" s="50">
        <f>IFERROR(H24/F24,"")</f>
        <v>630.74285714285713</v>
      </c>
      <c r="L24" s="45">
        <v>765300</v>
      </c>
      <c r="M24" s="45">
        <v>680500</v>
      </c>
      <c r="N24" s="57">
        <f t="shared" si="3"/>
        <v>-84800</v>
      </c>
      <c r="O24" s="53">
        <f t="shared" si="4"/>
        <v>658424</v>
      </c>
      <c r="P24" s="32">
        <f t="shared" si="5"/>
        <v>29.825330675847074</v>
      </c>
    </row>
    <row r="25" spans="2:16" ht="21" customHeight="1">
      <c r="B25" s="29"/>
      <c r="C25" s="30"/>
      <c r="D25" s="30"/>
      <c r="E25" s="31" t="str">
        <f t="shared" si="0"/>
        <v/>
      </c>
      <c r="F25" s="29"/>
      <c r="G25" s="45"/>
      <c r="H25" s="45"/>
      <c r="I25" s="57">
        <f t="shared" si="1"/>
        <v>0</v>
      </c>
      <c r="J25" s="62" t="str">
        <f t="shared" si="2"/>
        <v/>
      </c>
      <c r="K25" s="50" t="str">
        <f>IFERROR(H25/F25,"")</f>
        <v/>
      </c>
      <c r="L25" s="45"/>
      <c r="M25" s="45"/>
      <c r="N25" s="57">
        <f t="shared" si="3"/>
        <v>0</v>
      </c>
      <c r="O25" s="53">
        <f t="shared" si="4"/>
        <v>0</v>
      </c>
      <c r="P25" s="32">
        <f t="shared" si="5"/>
        <v>0</v>
      </c>
    </row>
    <row r="26" spans="2:16" ht="21" customHeight="1">
      <c r="B26" s="33"/>
      <c r="C26" s="34"/>
      <c r="D26" s="34"/>
      <c r="E26" s="35" t="str">
        <f t="shared" si="0"/>
        <v/>
      </c>
      <c r="F26" s="33"/>
      <c r="G26" s="46"/>
      <c r="H26" s="46"/>
      <c r="I26" s="58">
        <f t="shared" si="1"/>
        <v>0</v>
      </c>
      <c r="J26" s="63" t="str">
        <f t="shared" si="2"/>
        <v/>
      </c>
      <c r="K26" s="51" t="str">
        <f>IFERROR(H26/F26,"")</f>
        <v/>
      </c>
      <c r="L26" s="46"/>
      <c r="M26" s="46"/>
      <c r="N26" s="58">
        <f t="shared" si="3"/>
        <v>0</v>
      </c>
      <c r="O26" s="54">
        <f t="shared" si="4"/>
        <v>0</v>
      </c>
      <c r="P26" s="36">
        <f>IFERROR(O26/H26,0)</f>
        <v>0</v>
      </c>
    </row>
    <row r="27" spans="2:16" ht="5.0999999999999996" customHeight="1">
      <c r="B27" s="37"/>
      <c r="C27" s="38"/>
      <c r="D27" s="37"/>
      <c r="E27" s="37"/>
      <c r="F27" s="37"/>
      <c r="G27" s="47"/>
      <c r="H27" s="47"/>
      <c r="I27" s="59"/>
      <c r="J27" s="64"/>
      <c r="K27" s="47"/>
      <c r="L27" s="47"/>
      <c r="M27" s="55"/>
      <c r="N27" s="59"/>
      <c r="O27" s="55"/>
    </row>
    <row r="28" spans="2:16" ht="24.95" customHeight="1" thickBot="1">
      <c r="B28" s="67" t="s">
        <v>11</v>
      </c>
      <c r="C28" s="39">
        <f>SUM(C22:C26)</f>
        <v>1969445</v>
      </c>
      <c r="D28" s="39">
        <f>SUM(D22:D26)</f>
        <v>153133</v>
      </c>
      <c r="E28" s="40">
        <f t="shared" ref="E28" si="6">IFERROR(D28/C28,"0")</f>
        <v>7.7754392735009101E-2</v>
      </c>
      <c r="F28" s="39">
        <f>SUM(F22:F26)</f>
        <v>169</v>
      </c>
      <c r="G28" s="48">
        <f>SUM(G22:G26)</f>
        <v>248380</v>
      </c>
      <c r="H28" s="48">
        <f>SUM(H22:H26)</f>
        <v>67619</v>
      </c>
      <c r="I28" s="60">
        <f>G28-H28</f>
        <v>180761</v>
      </c>
      <c r="J28" s="65">
        <f t="shared" ref="J28" si="7">IFERROR(H28/D28,"0")</f>
        <v>0.44157039958728689</v>
      </c>
      <c r="K28" s="48">
        <f>IFERROR(H28/F28,"0")</f>
        <v>400.11242603550295</v>
      </c>
      <c r="L28" s="48">
        <f>SUM(L22:L26)</f>
        <v>1767220</v>
      </c>
      <c r="M28" s="48">
        <f>SUM(M22:M26)</f>
        <v>2079600</v>
      </c>
      <c r="N28" s="60">
        <f t="shared" ref="N28" si="8">M28-L28</f>
        <v>312380</v>
      </c>
      <c r="O28" s="48">
        <f t="shared" ref="O28" si="9">IFERROR(M28-H28,"0")</f>
        <v>2011981</v>
      </c>
      <c r="P28" s="41">
        <f>IFERROR(O28/H28,0)</f>
        <v>29.754669545541933</v>
      </c>
    </row>
    <row r="29" spans="2:16" ht="21" customHeight="1">
      <c r="B29" s="37"/>
      <c r="C29" s="37"/>
      <c r="D29" s="37"/>
      <c r="E29" s="37"/>
      <c r="F29" s="37"/>
      <c r="G29" s="37"/>
      <c r="H29" s="37"/>
      <c r="J29" s="37"/>
      <c r="K29" s="37"/>
      <c r="L29" s="37"/>
    </row>
    <row r="30" spans="2:16" ht="21" customHeight="1">
      <c r="B30" s="37"/>
      <c r="C30" s="37"/>
      <c r="D30" s="37"/>
      <c r="E30" s="37"/>
      <c r="F30" s="37"/>
      <c r="G30" s="37"/>
      <c r="H30" s="37"/>
      <c r="J30" s="64"/>
      <c r="K30" s="37"/>
      <c r="L30" s="37"/>
    </row>
  </sheetData>
  <mergeCells count="26">
    <mergeCell ref="O4:P4"/>
    <mergeCell ref="O5:P5"/>
    <mergeCell ref="O8:P8"/>
    <mergeCell ref="B2:G2"/>
    <mergeCell ref="J14:L14"/>
    <mergeCell ref="G4:H4"/>
    <mergeCell ref="J4:K4"/>
    <mergeCell ref="G11:H11"/>
    <mergeCell ref="J11:K11"/>
    <mergeCell ref="C4:D4"/>
    <mergeCell ref="C5:D5"/>
    <mergeCell ref="E4:F4"/>
    <mergeCell ref="E5:F5"/>
    <mergeCell ref="B7:C7"/>
    <mergeCell ref="L20:M20"/>
    <mergeCell ref="O6:P6"/>
    <mergeCell ref="O7:P7"/>
    <mergeCell ref="O9:P9"/>
    <mergeCell ref="O10:P10"/>
    <mergeCell ref="O11:P11"/>
    <mergeCell ref="O12:P12"/>
    <mergeCell ref="O17:P17"/>
    <mergeCell ref="O15:P15"/>
    <mergeCell ref="O16:P16"/>
    <mergeCell ref="O13:P13"/>
    <mergeCell ref="O14:P14"/>
  </mergeCells>
  <phoneticPr fontId="3" type="noConversion"/>
  <conditionalFormatting sqref="I22:I26 I28">
    <cfRule type="cellIs" dxfId="3" priority="7" operator="lessThan">
      <formula>0</formula>
    </cfRule>
    <cfRule type="cellIs" dxfId="2" priority="8" operator="greaterThan">
      <formula>0</formula>
    </cfRule>
  </conditionalFormatting>
  <conditionalFormatting sqref="N22:N26 N28">
    <cfRule type="cellIs" dxfId="1" priority="5" operator="greaterThan">
      <formula>0</formula>
    </cfRule>
    <cfRule type="cellIs" dxfId="0" priority="6" operator="lessThan">
      <formula>0</formula>
    </cfRule>
  </conditionalFormatting>
  <printOptions horizontalCentered="1" verticalCentered="1"/>
  <pageMargins left="0.59055118110236227" right="0.59055118110236227" top="0.78740157480314965" bottom="0.78740157480314965" header="0" footer="0"/>
  <pageSetup scale="46" orientation="landscape" r:id="rId1"/>
  <ignoredErrors>
    <ignoredError sqref="E28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온라인 마케팅 분석 대시보드</vt:lpstr>
      <vt:lpstr>'온라인 마케팅 분석 대시보드'!Print_Area</vt:lpstr>
    </vt:vector>
  </TitlesOfParts>
  <Manager>(주) 예스폼</Manager>
  <Company>(주) 예스폼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온라인 마케팅 분석 대시보드</dc:title>
  <dc:subject>온라인 마케팅 분석 대시보드</dc:subject>
  <dc:creator>(주) 예스폼</dc:creator>
  <cp:keywords/>
  <dc:description>본 문서의 저작권은 예스폼(yesform)에 있으며_x000d_
무단 복제 배포시 법적인 제재를 받을 수 있습니다.</dc:description>
  <cp:lastModifiedBy>예스폼</cp:lastModifiedBy>
  <cp:lastPrinted>2023-05-24T05:24:04Z</cp:lastPrinted>
  <dcterms:created xsi:type="dcterms:W3CDTF">2022-11-07T00:17:24Z</dcterms:created>
  <dcterms:modified xsi:type="dcterms:W3CDTF">2023-06-01T00:03:34Z</dcterms:modified>
  <cp:category>www.yesform.com</cp:category>
</cp:coreProperties>
</file>