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ExcelMembers\2024\완성본\62_goal tracker\한글용\"/>
    </mc:Choice>
  </mc:AlternateContent>
  <xr:revisionPtr revIDLastSave="0" documentId="13_ncr:1_{7BA38C4F-DD14-4D30-935F-51DE56E1CEBB}" xr6:coauthVersionLast="47" xr6:coauthVersionMax="47" xr10:uidLastSave="{00000000-0000-0000-0000-000000000000}"/>
  <bookViews>
    <workbookView xWindow="-120" yWindow="-120" windowWidth="38640" windowHeight="21240" xr2:uid="{18F14605-6EE5-4640-9E54-5AB00F4E4633}"/>
  </bookViews>
  <sheets>
    <sheet name="저축정보" sheetId="1" r:id="rId1"/>
    <sheet name="통계현황" sheetId="2" r:id="rId2"/>
  </sheets>
  <definedNames>
    <definedName name="_xlnm.Print_Area" localSheetId="0">저축정보!$A$1:$L$50</definedName>
    <definedName name="_xlnm.Print_Area" localSheetId="1">통계현황!$A$1:$J$20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1" i="1" l="1"/>
  <c r="J32" i="1" l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29" i="1"/>
  <c r="J30" i="1"/>
  <c r="J31" i="1"/>
  <c r="H5" i="2"/>
  <c r="G5" i="2"/>
  <c r="F5" i="2"/>
  <c r="E5" i="2"/>
  <c r="D5" i="2"/>
  <c r="C5" i="2"/>
  <c r="H7" i="2"/>
  <c r="H9" i="2" s="1"/>
  <c r="G7" i="2"/>
  <c r="G9" i="2" s="1"/>
  <c r="F7" i="2"/>
  <c r="F9" i="2" s="1"/>
  <c r="E7" i="2"/>
  <c r="E9" i="2" s="1"/>
  <c r="D7" i="2"/>
  <c r="D8" i="2" s="1"/>
  <c r="C7" i="2"/>
  <c r="H8" i="2"/>
  <c r="I6" i="2"/>
  <c r="I7" i="2" l="1"/>
  <c r="I8" i="2" s="1"/>
  <c r="C9" i="2"/>
  <c r="C8" i="2"/>
  <c r="E8" i="2"/>
  <c r="D9" i="2"/>
  <c r="F8" i="2"/>
  <c r="G8" i="2"/>
  <c r="J6" i="1"/>
  <c r="K6" i="1" s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K7" i="1" l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I9" i="2"/>
</calcChain>
</file>

<file path=xl/sharedStrings.xml><?xml version="1.0" encoding="utf-8"?>
<sst xmlns="http://schemas.openxmlformats.org/spreadsheetml/2006/main" count="29" uniqueCount="29">
  <si>
    <t>일자</t>
    <phoneticPr fontId="2" type="noConversion"/>
  </si>
  <si>
    <t>내용</t>
    <phoneticPr fontId="2" type="noConversion"/>
  </si>
  <si>
    <t>의료비</t>
    <phoneticPr fontId="2" type="noConversion"/>
  </si>
  <si>
    <t>교육비</t>
    <phoneticPr fontId="2" type="noConversion"/>
  </si>
  <si>
    <t>여가비</t>
    <phoneticPr fontId="2" type="noConversion"/>
  </si>
  <si>
    <t>비상금</t>
    <phoneticPr fontId="2" type="noConversion"/>
  </si>
  <si>
    <t>기타</t>
    <phoneticPr fontId="2" type="noConversion"/>
  </si>
  <si>
    <t>합계</t>
    <phoneticPr fontId="2" type="noConversion"/>
  </si>
  <si>
    <t>잔액</t>
    <phoneticPr fontId="2" type="noConversion"/>
  </si>
  <si>
    <t>초기 잔액</t>
    <phoneticPr fontId="2" type="noConversion"/>
  </si>
  <si>
    <t>저축 내역입력</t>
    <phoneticPr fontId="2" type="noConversion"/>
  </si>
  <si>
    <t>4월 저축</t>
    <phoneticPr fontId="2" type="noConversion"/>
  </si>
  <si>
    <t>추가 저축</t>
    <phoneticPr fontId="2" type="noConversion"/>
  </si>
  <si>
    <t>5월 저축</t>
    <phoneticPr fontId="2" type="noConversion"/>
  </si>
  <si>
    <t>여행 경비 사용</t>
    <phoneticPr fontId="2" type="noConversion"/>
  </si>
  <si>
    <t>6월 저축</t>
    <phoneticPr fontId="2" type="noConversion"/>
  </si>
  <si>
    <t>추가 저축 및 주식 투자</t>
    <phoneticPr fontId="2" type="noConversion"/>
  </si>
  <si>
    <t>주거비</t>
    <phoneticPr fontId="2" type="noConversion"/>
  </si>
  <si>
    <t>4월 월세, 공과금 지출</t>
    <phoneticPr fontId="2" type="noConversion"/>
  </si>
  <si>
    <t>총 합계</t>
    <phoneticPr fontId="2" type="noConversion"/>
  </si>
  <si>
    <r>
      <rPr>
        <sz val="10"/>
        <color theme="1"/>
        <rFont val="Segoe UI Emoji"/>
        <family val="2"/>
      </rPr>
      <t>📊</t>
    </r>
    <r>
      <rPr>
        <b/>
        <sz val="10"/>
        <color theme="1"/>
        <rFont val="맑은 고딕"/>
        <family val="2"/>
        <charset val="129"/>
      </rPr>
      <t xml:space="preserve"> 통계현황</t>
    </r>
    <phoneticPr fontId="2" type="noConversion"/>
  </si>
  <si>
    <t>항목명</t>
    <phoneticPr fontId="2" type="noConversion"/>
  </si>
  <si>
    <t>목표 저축액</t>
    <phoneticPr fontId="2" type="noConversion"/>
  </si>
  <si>
    <t>현재 잔액</t>
    <phoneticPr fontId="2" type="noConversion"/>
  </si>
  <si>
    <t>저축율 %</t>
    <phoneticPr fontId="2" type="noConversion"/>
  </si>
  <si>
    <t>목표 달성 금액</t>
    <phoneticPr fontId="2" type="noConversion"/>
  </si>
  <si>
    <r>
      <t xml:space="preserve">저축 목표 관리대장  </t>
    </r>
    <r>
      <rPr>
        <sz val="16"/>
        <color theme="1" tint="0.499984740745262"/>
        <rFont val="맑은 고딕"/>
        <family val="3"/>
        <charset val="129"/>
        <scheme val="minor"/>
      </rPr>
      <t>I</t>
    </r>
    <r>
      <rPr>
        <sz val="16"/>
        <color theme="1"/>
        <rFont val="맑은 고딕"/>
        <family val="3"/>
        <charset val="129"/>
        <scheme val="minor"/>
      </rPr>
      <t xml:space="preserve">  </t>
    </r>
    <r>
      <rPr>
        <sz val="10"/>
        <color theme="1" tint="0.499984740745262"/>
        <rFont val="맑은 고딕"/>
        <family val="2"/>
        <charset val="129"/>
      </rPr>
      <t>저축정보</t>
    </r>
    <phoneticPr fontId="22" type="noConversion"/>
  </si>
  <si>
    <r>
      <t xml:space="preserve">저축 목표 관리대장  </t>
    </r>
    <r>
      <rPr>
        <sz val="16"/>
        <color theme="1" tint="0.499984740745262"/>
        <rFont val="맑은 고딕"/>
        <family val="3"/>
        <charset val="129"/>
        <scheme val="minor"/>
      </rPr>
      <t>I</t>
    </r>
    <r>
      <rPr>
        <sz val="16"/>
        <color theme="1"/>
        <rFont val="맑은 고딕"/>
        <family val="3"/>
        <charset val="129"/>
        <scheme val="minor"/>
      </rPr>
      <t xml:space="preserve">  </t>
    </r>
    <r>
      <rPr>
        <sz val="10"/>
        <color theme="1" tint="0.499984740745262"/>
        <rFont val="맑은 고딕"/>
        <family val="2"/>
        <charset val="129"/>
      </rPr>
      <t>통계현황</t>
    </r>
    <phoneticPr fontId="22" type="noConversion"/>
  </si>
  <si>
    <t>* 목표 저축액을 입력하면 통계현황이 자동 반영됩니다.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</si>
</sst>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;[Red]\-#,##0\ "/>
  </numFmts>
  <fonts count="25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b/>
      <sz val="10"/>
      <color theme="1"/>
      <name val="맑은 고딕"/>
      <family val="2"/>
      <scheme val="major"/>
    </font>
    <font>
      <b/>
      <sz val="26"/>
      <color theme="1" tint="-0.499984740745262"/>
      <name val="Calibri"/>
      <family val="2"/>
    </font>
    <font>
      <b/>
      <sz val="9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9"/>
      <color theme="1" tint="0.249977111117893"/>
      <name val="Verdana"/>
      <family val="2"/>
    </font>
    <font>
      <sz val="9"/>
      <color theme="1" tint="0.249977111117893"/>
      <name val="맑은 고딕"/>
      <family val="2"/>
      <charset val="129"/>
    </font>
    <font>
      <b/>
      <sz val="9"/>
      <color theme="1" tint="0.249977111117893"/>
      <name val="Verdana"/>
      <family val="2"/>
    </font>
    <font>
      <sz val="10"/>
      <color theme="1"/>
      <name val="Segoe UI Emoji"/>
      <family val="2"/>
    </font>
    <font>
      <b/>
      <sz val="10"/>
      <color theme="1"/>
      <name val="맑은 고딕"/>
      <family val="2"/>
      <charset val="129"/>
    </font>
    <font>
      <b/>
      <sz val="9"/>
      <color theme="1"/>
      <name val="Verdana"/>
      <family val="2"/>
    </font>
    <font>
      <b/>
      <sz val="8"/>
      <color theme="1"/>
      <name val="Verdana"/>
      <family val="2"/>
    </font>
    <font>
      <sz val="9"/>
      <color theme="2" tint="-0.249977111117893"/>
      <name val="Verdana"/>
      <family val="2"/>
    </font>
    <font>
      <b/>
      <sz val="9"/>
      <color theme="2" tint="-0.249977111117893"/>
      <name val="Verdana"/>
      <family val="2"/>
    </font>
    <font>
      <sz val="9"/>
      <color theme="9"/>
      <name val="Verdana"/>
      <family val="2"/>
    </font>
    <font>
      <b/>
      <sz val="9"/>
      <color theme="9"/>
      <name val="Verdana"/>
      <family val="2"/>
    </font>
    <font>
      <b/>
      <sz val="16"/>
      <color theme="1"/>
      <name val="맑은 고딕"/>
      <family val="2"/>
      <scheme val="minor"/>
    </font>
    <font>
      <sz val="16"/>
      <color theme="1" tint="0.499984740745262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 tint="0.499984740745262"/>
      <name val="맑은 고딕"/>
      <family val="2"/>
      <charset val="129"/>
    </font>
    <font>
      <sz val="9"/>
      <color theme="1" tint="0.499984740745262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patternFill patternType="solid">
        <fgColor theme="8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ck">
        <color theme="0" tint="-4.9989318521683403E-2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/>
      <diagonal/>
    </border>
    <border>
      <left/>
      <right style="thin">
        <color theme="0" tint="-4.9989318521683403E-2"/>
      </right>
      <top/>
      <bottom style="thin">
        <color theme="0" tint="-0.14996795556505021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ck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0.14996795556505021"/>
      </top>
      <bottom/>
      <diagonal/>
    </border>
    <border>
      <left/>
      <right/>
      <top/>
      <bottom style="thick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0.14996795556505021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3" borderId="0">
      <alignment horizontal="center" vertical="center"/>
    </xf>
  </cellStyleXfs>
  <cellXfs count="35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4" borderId="0" xfId="2" applyFont="1" applyFill="1" applyAlignment="1">
      <alignment horizontal="left" vertical="center" indent="1"/>
    </xf>
    <xf numFmtId="0" fontId="6" fillId="5" borderId="1" xfId="0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0" fontId="6" fillId="5" borderId="7" xfId="0" applyFont="1" applyFill="1" applyBorder="1" applyAlignment="1">
      <alignment horizontal="center" vertical="center"/>
    </xf>
    <xf numFmtId="14" fontId="8" fillId="5" borderId="0" xfId="0" applyNumberFormat="1" applyFont="1" applyFill="1" applyAlignment="1">
      <alignment horizontal="center" vertical="center" shrinkToFit="1"/>
    </xf>
    <xf numFmtId="0" fontId="9" fillId="5" borderId="6" xfId="0" applyFont="1" applyFill="1" applyBorder="1" applyAlignment="1">
      <alignment horizontal="left" vertical="center" indent="1" shrinkToFit="1"/>
    </xf>
    <xf numFmtId="176" fontId="8" fillId="5" borderId="0" xfId="0" applyNumberFormat="1" applyFont="1" applyFill="1" applyAlignment="1">
      <alignment vertical="center" shrinkToFit="1"/>
    </xf>
    <xf numFmtId="176" fontId="8" fillId="5" borderId="6" xfId="0" applyNumberFormat="1" applyFont="1" applyFill="1" applyBorder="1" applyAlignment="1">
      <alignment vertical="center" shrinkToFit="1"/>
    </xf>
    <xf numFmtId="0" fontId="12" fillId="2" borderId="0" xfId="0" applyFont="1" applyFill="1">
      <alignment vertical="center"/>
    </xf>
    <xf numFmtId="176" fontId="6" fillId="5" borderId="1" xfId="0" applyNumberFormat="1" applyFont="1" applyFill="1" applyBorder="1" applyAlignment="1">
      <alignment horizontal="center" vertical="center"/>
    </xf>
    <xf numFmtId="0" fontId="6" fillId="5" borderId="0" xfId="0" applyFont="1" applyFill="1" applyAlignment="1">
      <alignment horizontal="left" vertical="center" indent="1"/>
    </xf>
    <xf numFmtId="0" fontId="6" fillId="5" borderId="11" xfId="0" applyFont="1" applyFill="1" applyBorder="1" applyAlignment="1">
      <alignment horizontal="left" vertical="center" indent="1"/>
    </xf>
    <xf numFmtId="9" fontId="13" fillId="5" borderId="2" xfId="1" applyFont="1" applyFill="1" applyBorder="1" applyAlignment="1">
      <alignment vertical="center" shrinkToFit="1"/>
    </xf>
    <xf numFmtId="9" fontId="14" fillId="5" borderId="2" xfId="1" applyFont="1" applyFill="1" applyBorder="1" applyAlignment="1">
      <alignment vertical="center" shrinkToFit="1"/>
    </xf>
    <xf numFmtId="9" fontId="14" fillId="5" borderId="8" xfId="1" applyFont="1" applyFill="1" applyBorder="1" applyAlignment="1">
      <alignment vertical="center" shrinkToFit="1"/>
    </xf>
    <xf numFmtId="176" fontId="15" fillId="5" borderId="2" xfId="0" applyNumberFormat="1" applyFont="1" applyFill="1" applyBorder="1" applyAlignment="1">
      <alignment vertical="center" shrinkToFit="1"/>
    </xf>
    <xf numFmtId="176" fontId="15" fillId="5" borderId="8" xfId="0" applyNumberFormat="1" applyFont="1" applyFill="1" applyBorder="1" applyAlignment="1">
      <alignment vertical="center" shrinkToFit="1"/>
    </xf>
    <xf numFmtId="176" fontId="16" fillId="5" borderId="2" xfId="0" applyNumberFormat="1" applyFont="1" applyFill="1" applyBorder="1" applyAlignment="1">
      <alignment vertical="center" shrinkToFit="1"/>
    </xf>
    <xf numFmtId="176" fontId="16" fillId="5" borderId="4" xfId="0" applyNumberFormat="1" applyFont="1" applyFill="1" applyBorder="1" applyAlignment="1">
      <alignment vertical="center" shrinkToFit="1"/>
    </xf>
    <xf numFmtId="14" fontId="0" fillId="2" borderId="0" xfId="0" applyNumberFormat="1" applyFill="1">
      <alignment vertical="center"/>
    </xf>
    <xf numFmtId="176" fontId="10" fillId="5" borderId="10" xfId="0" applyNumberFormat="1" applyFont="1" applyFill="1" applyBorder="1" applyAlignment="1">
      <alignment vertical="center" shrinkToFit="1"/>
    </xf>
    <xf numFmtId="176" fontId="10" fillId="5" borderId="13" xfId="0" applyNumberFormat="1" applyFont="1" applyFill="1" applyBorder="1" applyAlignment="1">
      <alignment vertical="center" shrinkToFit="1"/>
    </xf>
    <xf numFmtId="176" fontId="16" fillId="5" borderId="0" xfId="0" applyNumberFormat="1" applyFont="1" applyFill="1" applyAlignment="1">
      <alignment vertical="center" shrinkToFit="1"/>
    </xf>
    <xf numFmtId="0" fontId="7" fillId="2" borderId="0" xfId="0" applyFont="1" applyFill="1">
      <alignment vertical="center"/>
    </xf>
    <xf numFmtId="176" fontId="17" fillId="5" borderId="5" xfId="0" applyNumberFormat="1" applyFont="1" applyFill="1" applyBorder="1" applyAlignment="1">
      <alignment vertical="center" shrinkToFit="1"/>
    </xf>
    <xf numFmtId="176" fontId="17" fillId="5" borderId="12" xfId="0" applyNumberFormat="1" applyFont="1" applyFill="1" applyBorder="1" applyAlignment="1">
      <alignment vertical="center" shrinkToFit="1"/>
    </xf>
    <xf numFmtId="176" fontId="18" fillId="5" borderId="5" xfId="0" applyNumberFormat="1" applyFont="1" applyFill="1" applyBorder="1" applyAlignment="1">
      <alignment vertical="center" shrinkToFit="1"/>
    </xf>
    <xf numFmtId="176" fontId="8" fillId="5" borderId="3" xfId="0" applyNumberFormat="1" applyFont="1" applyFill="1" applyBorder="1" applyAlignment="1">
      <alignment vertical="center" shrinkToFit="1"/>
    </xf>
    <xf numFmtId="176" fontId="8" fillId="5" borderId="9" xfId="0" applyNumberFormat="1" applyFont="1" applyFill="1" applyBorder="1" applyAlignment="1">
      <alignment vertical="center" shrinkToFit="1"/>
    </xf>
    <xf numFmtId="176" fontId="10" fillId="5" borderId="3" xfId="0" applyNumberFormat="1" applyFont="1" applyFill="1" applyBorder="1" applyAlignment="1">
      <alignment vertical="center" shrinkToFit="1"/>
    </xf>
    <xf numFmtId="0" fontId="19" fillId="5" borderId="0" xfId="0" applyFont="1" applyFill="1">
      <alignment vertical="center"/>
    </xf>
    <xf numFmtId="0" fontId="19" fillId="5" borderId="0" xfId="0" applyFont="1" applyFill="1" applyAlignment="1">
      <alignment horizontal="left" vertical="center"/>
    </xf>
    <xf numFmtId="0" fontId="24" fillId="2" borderId="0" xfId="0" applyFont="1" applyFill="1" applyAlignment="1">
      <alignment horizontal="right" vertical="center"/>
    </xf>
  </cellXfs>
  <cellStyles count="3">
    <cellStyle name="Normal 2" xfId="2" xr:uid="{5D6F60BD-2160-4912-942A-4AF0D489706F}"/>
    <cellStyle name="백분율" xfId="1" builtinId="5"/>
    <cellStyle name="표준" xfId="0" builtinId="0"/>
  </cellStyles>
  <dxfs count="14">
    <dxf>
      <font>
        <b/>
        <strike val="0"/>
        <outline val="0"/>
        <shadow val="0"/>
        <u val="none"/>
        <vertAlign val="baseline"/>
        <sz val="9"/>
        <color theme="2" tint="-0.249977111117893"/>
        <name val="Verdana"/>
        <family val="2"/>
        <scheme val="none"/>
      </font>
      <numFmt numFmtId="176" formatCode="#,##0_ ;[Red]\-#,##0\ 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</dxf>
    <dxf>
      <font>
        <b/>
        <strike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76" formatCode="#,##0_ ;[Red]\-#,##0\ 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theme="0" tint="-4.9989318521683403E-2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76" formatCode="#,##0_ ;[Red]\-#,##0\ 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 outline="0">
        <left/>
        <right style="thin">
          <color theme="0" tint="-4.9989318521683403E-2"/>
        </right>
      </border>
    </dxf>
    <dxf>
      <font>
        <strike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76" formatCode="#,##0_ ;[Red]\-#,##0\ 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76" formatCode="#,##0_ ;[Red]\-#,##0\ 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76" formatCode="#,##0_ ;[Red]\-#,##0\ 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76" formatCode="#,##0_ ;[Red]\-#,##0\ 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76" formatCode="#,##0_ ;[Red]\-#,##0\ 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family val="2"/>
        <charset val="129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relativeIndent="1" justifyLastLine="0" shrinkToFit="1" readingOrder="0"/>
      <border diagonalUp="0" diagonalDown="0">
        <left/>
        <right style="thin">
          <color theme="0" tint="-4.9989318521683403E-2"/>
        </right>
        <vertical/>
      </border>
    </dxf>
    <dxf>
      <font>
        <strike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family val="2"/>
        <charset val="129"/>
        <scheme val="none"/>
      </font>
      <fill>
        <patternFill patternType="solid">
          <fgColor indexed="64"/>
          <bgColor theme="0"/>
        </patternFill>
      </fill>
    </dxf>
    <dxf>
      <border outline="0">
        <bottom style="thin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/>
        <bottom style="thick">
          <color theme="0" tint="-4.9989318521683403E-2"/>
        </bottom>
        <vertical/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1" pivot="0" count="1" xr9:uid="{03190479-6F35-46D5-B7F9-4B3DC9EF0F3C}">
      <tableStyleElement type="wholeTable" dxfId="13"/>
    </tableStyle>
  </tableStyles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719430745350832E-2"/>
          <c:y val="0.12210583367152066"/>
          <c:w val="0.88063636755464114"/>
          <c:h val="0.745444924590332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통계현황!$B$6</c:f>
              <c:strCache>
                <c:ptCount val="1"/>
                <c:pt idx="0">
                  <c:v>목표 저축액</c:v>
                </c:pt>
              </c:strCache>
            </c:strRef>
          </c:tx>
          <c:spPr>
            <a:solidFill>
              <a:schemeClr val="accent6"/>
            </a:solidFill>
            <a:ln w="12700">
              <a:noFill/>
              <a:prstDash val="solid"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dLbls>
            <c:delete val="1"/>
          </c:dLbls>
          <c:cat>
            <c:strRef>
              <c:f>통계현황!$C$5:$H$5</c:f>
              <c:strCache>
                <c:ptCount val="6"/>
                <c:pt idx="0">
                  <c:v>주거비</c:v>
                </c:pt>
                <c:pt idx="1">
                  <c:v>의료비</c:v>
                </c:pt>
                <c:pt idx="2">
                  <c:v>교육비</c:v>
                </c:pt>
                <c:pt idx="3">
                  <c:v>여가비</c:v>
                </c:pt>
                <c:pt idx="4">
                  <c:v>비상금</c:v>
                </c:pt>
                <c:pt idx="5">
                  <c:v>기타</c:v>
                </c:pt>
              </c:strCache>
            </c:strRef>
          </c:cat>
          <c:val>
            <c:numRef>
              <c:f>통계현황!$C$6:$H$6</c:f>
              <c:numCache>
                <c:formatCode>#,##0_ ;[Red]\-#,##0\ </c:formatCode>
                <c:ptCount val="6"/>
                <c:pt idx="0">
                  <c:v>2000000</c:v>
                </c:pt>
                <c:pt idx="1">
                  <c:v>320000</c:v>
                </c:pt>
                <c:pt idx="2">
                  <c:v>800000</c:v>
                </c:pt>
                <c:pt idx="3">
                  <c:v>1000000</c:v>
                </c:pt>
                <c:pt idx="4">
                  <c:v>1300000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F4-443D-AC14-41675E6C49B8}"/>
            </c:ext>
          </c:extLst>
        </c:ser>
        <c:ser>
          <c:idx val="1"/>
          <c:order val="1"/>
          <c:tx>
            <c:strRef>
              <c:f>통계현황!$B$7</c:f>
              <c:strCache>
                <c:ptCount val="1"/>
                <c:pt idx="0">
                  <c:v>현재 잔액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19050"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dLbls>
            <c:delete val="1"/>
          </c:dLbls>
          <c:cat>
            <c:strRef>
              <c:f>통계현황!$C$5:$H$5</c:f>
              <c:strCache>
                <c:ptCount val="6"/>
                <c:pt idx="0">
                  <c:v>주거비</c:v>
                </c:pt>
                <c:pt idx="1">
                  <c:v>의료비</c:v>
                </c:pt>
                <c:pt idx="2">
                  <c:v>교육비</c:v>
                </c:pt>
                <c:pt idx="3">
                  <c:v>여가비</c:v>
                </c:pt>
                <c:pt idx="4">
                  <c:v>비상금</c:v>
                </c:pt>
                <c:pt idx="5">
                  <c:v>기타</c:v>
                </c:pt>
              </c:strCache>
            </c:strRef>
          </c:cat>
          <c:val>
            <c:numRef>
              <c:f>통계현황!$C$7:$H$7</c:f>
              <c:numCache>
                <c:formatCode>#,##0_ ;[Red]\-#,##0\ </c:formatCode>
                <c:ptCount val="6"/>
                <c:pt idx="0">
                  <c:v>1270000</c:v>
                </c:pt>
                <c:pt idx="1">
                  <c:v>320000</c:v>
                </c:pt>
                <c:pt idx="2">
                  <c:v>300000</c:v>
                </c:pt>
                <c:pt idx="3">
                  <c:v>150000</c:v>
                </c:pt>
                <c:pt idx="4">
                  <c:v>440000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F4-443D-AC14-41675E6C49B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450"/>
        <c:axId val="195991808"/>
        <c:axId val="196034560"/>
      </c:barChart>
      <c:lineChart>
        <c:grouping val="standard"/>
        <c:varyColors val="0"/>
        <c:ser>
          <c:idx val="2"/>
          <c:order val="2"/>
          <c:tx>
            <c:strRef>
              <c:f>통계현황!$B$8</c:f>
              <c:strCache>
                <c:ptCount val="1"/>
                <c:pt idx="0">
                  <c:v>저축율 %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dLbls>
            <c:spPr>
              <a:solidFill>
                <a:schemeClr val="bg1"/>
              </a:solidFill>
              <a:ln cap="rnd">
                <a:solidFill>
                  <a:schemeClr val="bg1">
                    <a:lumMod val="75000"/>
                  </a:schemeClr>
                </a:solidFill>
              </a:ln>
              <a:effectLst/>
            </c:spPr>
            <c:txPr>
              <a:bodyPr wrap="square" lIns="38100" tIns="19050" rIns="38100" bIns="19050" anchor="ctr" anchorCtr="0">
                <a:spAutoFit/>
              </a:bodyPr>
              <a:lstStyle/>
              <a:p>
                <a:pPr>
                  <a:defRPr sz="900">
                    <a:latin typeface="+mn-lt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cat>
          <c:val>
            <c:numRef>
              <c:f>통계현황!$C$8:$H$8</c:f>
              <c:numCache>
                <c:formatCode>0%</c:formatCode>
                <c:ptCount val="6"/>
                <c:pt idx="0">
                  <c:v>0.63500000000000001</c:v>
                </c:pt>
                <c:pt idx="1">
                  <c:v>1</c:v>
                </c:pt>
                <c:pt idx="2">
                  <c:v>0.375</c:v>
                </c:pt>
                <c:pt idx="3">
                  <c:v>0.15</c:v>
                </c:pt>
                <c:pt idx="4">
                  <c:v>0.33846153846153848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F4-443D-AC14-41675E6C49B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95991808"/>
        <c:axId val="196034560"/>
      </c:lineChart>
      <c:catAx>
        <c:axId val="19599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chemeClr val="bg1">
                <a:lumMod val="85000"/>
              </a:schemeClr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Arial"/>
              </a:defRPr>
            </a:pPr>
            <a:endParaRPr lang="ko-KR"/>
          </a:p>
        </c:txPr>
        <c:crossAx val="19603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6034560"/>
        <c:scaling>
          <c:orientation val="minMax"/>
        </c:scaling>
        <c:delete val="0"/>
        <c:axPos val="l"/>
        <c:numFmt formatCode="#,##0_ ;[Red]\-#,##0\ " sourceLinked="0"/>
        <c:majorTickMark val="none"/>
        <c:minorTickMark val="none"/>
        <c:tickLblPos val="nextTo"/>
        <c:spPr>
          <a:ln w="3175">
            <a:solidFill>
              <a:schemeClr val="bg1">
                <a:lumMod val="85000"/>
              </a:schemeClr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Arial"/>
                <a:cs typeface="Arial"/>
              </a:defRPr>
            </a:pPr>
            <a:endParaRPr lang="ko-KR"/>
          </a:p>
        </c:txPr>
        <c:crossAx val="1959918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28132836776535736"/>
          <c:y val="3.9081074039572651E-2"/>
          <c:w val="0.45810973038008329"/>
          <c:h val="9.4589686614256735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Arial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6350">
      <a:solidFill>
        <a:schemeClr val="bg1">
          <a:lumMod val="95000"/>
        </a:schemeClr>
      </a:solidFill>
    </a:ln>
    <a:effectLst>
      <a:outerShdw blurRad="190500" dir="1800000" algn="ctr" rotWithShape="0">
        <a:prstClr val="black">
          <a:alpha val="14000"/>
        </a:prstClr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219075</xdr:colOff>
      <xdr:row>0</xdr:row>
      <xdr:rowOff>152400</xdr:rowOff>
    </xdr:from>
    <xdr:to>
      <xdr:col>10</xdr:col>
      <xdr:colOff>1067472</xdr:colOff>
      <xdr:row>0</xdr:row>
      <xdr:rowOff>523875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E28682-8D97-4C7E-AA1D-CC9E58D17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06050" y="152400"/>
          <a:ext cx="848397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266700</xdr:colOff>
      <xdr:row>0</xdr:row>
      <xdr:rowOff>142875</xdr:rowOff>
    </xdr:from>
    <xdr:to>
      <xdr:col>8</xdr:col>
      <xdr:colOff>1115097</xdr:colOff>
      <xdr:row>0</xdr:row>
      <xdr:rowOff>514350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585A03-3169-4DFC-8B4D-2ACA0DB4F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5" y="142875"/>
          <a:ext cx="848397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xdr:absoluteAnchor>
    <xdr:pos x="231776" y="3114673"/>
    <xdr:ext cx="8978899" cy="2847977"/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2000A71B-074F-4482-A96A-282FAC3D94D8}"/>
            </a:ext>
          </a:extLst>
        </xdr:cNvPr>
        <xdr:cNvGraphicFramePr>
          <a:graphicFrameLocks noGrp="1"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97208B-7023-44A6-BC75-13062E5BDBBC}" name="표1" displayName="표1" ref="B5:K51" totalsRowShown="0" headerRowDxfId="12" dataDxfId="10" headerRowBorderDxfId="11">
  <tableColumns count="10">
    <tableColumn id="1" xr3:uid="{3DDF44DB-A087-4FEE-A9CA-180F98AF9363}" name="일자" dataDxfId="9"/>
    <tableColumn id="2" xr3:uid="{2839AABD-E07B-429D-BE5C-51B1E8A9F6AC}" name="내용" dataDxfId="8"/>
    <tableColumn id="3" xr3:uid="{52BC3520-C7BD-4DB8-B94B-9856D4E55809}" name="주거비" dataDxfId="7"/>
    <tableColumn id="4" xr3:uid="{1FA63541-5419-4609-8D86-61AC6B528D67}" name="의료비" dataDxfId="6"/>
    <tableColumn id="5" xr3:uid="{0606E13A-51B9-4C62-832E-F3FFD5FD0396}" name="교육비" dataDxfId="5"/>
    <tableColumn id="6" xr3:uid="{EEAD2589-8D0D-4D4C-B6AE-45CB9DF58319}" name="여가비" dataDxfId="4"/>
    <tableColumn id="7" xr3:uid="{C1D5F4BE-FFCA-4F80-A0ED-D2D05E0B19A4}" name="비상금" dataDxfId="3"/>
    <tableColumn id="8" xr3:uid="{07187438-5DA6-455E-A34E-A3E6F76DF963}" name="기타" dataDxfId="2"/>
    <tableColumn id="9" xr3:uid="{BA36F7FF-B130-43D7-8DD2-BD917AFE53E8}" name="합계" dataDxfId="1">
      <calculatedColumnFormula>SUM(표1[[#This Row],[주거비]:[기타]])</calculatedColumnFormula>
    </tableColumn>
    <tableColumn id="10" xr3:uid="{BE3B256A-8C69-480A-8B43-1826C65C0390}" name="잔액" dataDxfId="0">
      <calculatedColumnFormula>IF(표1[[#This Row],[일자]]="","",$K5+표1[[#This Row],[합계]])</calculatedColumnFormula>
    </tableColumn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color 1">
      <a:dk1>
        <a:sysClr val="windowText" lastClr="000000"/>
      </a:dk1>
      <a:lt1>
        <a:sysClr val="window" lastClr="FFFFFF"/>
      </a:lt1>
      <a:dk2>
        <a:srgbClr val="626EF2"/>
      </a:dk2>
      <a:lt2>
        <a:srgbClr val="34DDBF"/>
      </a:lt2>
      <a:accent1>
        <a:srgbClr val="2DB6F5"/>
      </a:accent1>
      <a:accent2>
        <a:srgbClr val="11B07A"/>
      </a:accent2>
      <a:accent3>
        <a:srgbClr val="FBC94A"/>
      </a:accent3>
      <a:accent4>
        <a:srgbClr val="F4F5FE"/>
      </a:accent4>
      <a:accent5>
        <a:srgbClr val="7B61FF"/>
      </a:accent5>
      <a:accent6>
        <a:srgbClr val="FF665A"/>
      </a:accent6>
      <a:hlink>
        <a:srgbClr val="A5A5A5"/>
      </a:hlink>
      <a:folHlink>
        <a:srgbClr val="D8D8D8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39CB2-B125-44E3-818B-A8914E077E64}">
  <sheetPr>
    <pageSetUpPr fitToPage="1"/>
  </sheetPr>
  <dimension ref="B1:M51"/>
  <sheetViews>
    <sheetView showGridLines="0" showRowColHeaders="0" showZeros="0" tabSelected="1" zoomScaleNormal="100" workbookViewId="0">
      <selection activeCell="B6" sqref="B6"/>
    </sheetView>
  </sheetViews>
  <sheetFormatPr defaultRowHeight="24.95" customHeight="1" x14ac:dyDescent="0.3"/>
  <cols>
    <col min="1" max="1" width="2.625" style="1" customWidth="1"/>
    <col min="2" max="2" width="12.625" style="21" customWidth="1"/>
    <col min="3" max="3" width="20.75" style="1" customWidth="1"/>
    <col min="4" max="9" width="13.625" style="1" customWidth="1"/>
    <col min="10" max="11" width="14.625" style="1" customWidth="1"/>
    <col min="12" max="12" width="2.625" style="1" customWidth="1"/>
    <col min="13" max="18" width="9" style="1"/>
    <col min="19" max="19" width="2.625" style="1" customWidth="1"/>
    <col min="20" max="16384" width="9" style="1"/>
  </cols>
  <sheetData>
    <row r="1" spans="2:13" customFormat="1" ht="50.1" customHeight="1" x14ac:dyDescent="0.3">
      <c r="B1" s="33" t="s">
        <v>26</v>
      </c>
      <c r="C1" s="33"/>
      <c r="D1" s="33"/>
      <c r="E1" s="32"/>
    </row>
    <row r="2" spans="2:13" s="2" customFormat="1" ht="9.9499999999999993" customHeight="1" x14ac:dyDescent="0.3"/>
    <row r="3" spans="2:13" ht="20.100000000000001" customHeight="1" x14ac:dyDescent="0.3">
      <c r="B3" s="1"/>
    </row>
    <row r="4" spans="2:13" ht="24.95" customHeight="1" x14ac:dyDescent="0.3">
      <c r="B4" s="25" t="s">
        <v>10</v>
      </c>
      <c r="C4" s="4"/>
      <c r="M4" s="10"/>
    </row>
    <row r="5" spans="2:13" ht="24.95" customHeight="1" x14ac:dyDescent="0.3">
      <c r="B5" s="3" t="s">
        <v>0</v>
      </c>
      <c r="C5" s="5" t="s">
        <v>1</v>
      </c>
      <c r="D5" s="3" t="s">
        <v>17</v>
      </c>
      <c r="E5" s="3" t="s">
        <v>2</v>
      </c>
      <c r="F5" s="3" t="s">
        <v>3</v>
      </c>
      <c r="G5" s="3" t="s">
        <v>4</v>
      </c>
      <c r="H5" s="3" t="s">
        <v>5</v>
      </c>
      <c r="I5" s="5" t="s">
        <v>6</v>
      </c>
      <c r="J5" s="3" t="s">
        <v>7</v>
      </c>
      <c r="K5" s="3" t="s">
        <v>8</v>
      </c>
    </row>
    <row r="6" spans="2:13" ht="24.95" customHeight="1" x14ac:dyDescent="0.3">
      <c r="B6" s="6">
        <v>45383</v>
      </c>
      <c r="C6" s="7" t="s">
        <v>9</v>
      </c>
      <c r="D6" s="8">
        <v>1000000</v>
      </c>
      <c r="E6" s="8">
        <v>100000</v>
      </c>
      <c r="F6" s="8">
        <v>100000</v>
      </c>
      <c r="G6" s="8">
        <v>200000</v>
      </c>
      <c r="H6" s="8">
        <v>500000</v>
      </c>
      <c r="I6" s="9"/>
      <c r="J6" s="22">
        <f>SUM(표1[[#This Row],[주거비]:[기타]])</f>
        <v>1900000</v>
      </c>
      <c r="K6" s="20">
        <f>IF(표1[[#This Row],[일자]]="","",표1[[#This Row],[합계]])</f>
        <v>1900000</v>
      </c>
    </row>
    <row r="7" spans="2:13" ht="24.95" customHeight="1" x14ac:dyDescent="0.3">
      <c r="B7" s="6">
        <v>45392</v>
      </c>
      <c r="C7" s="7" t="s">
        <v>11</v>
      </c>
      <c r="D7" s="8"/>
      <c r="E7" s="8">
        <v>100000</v>
      </c>
      <c r="F7" s="8"/>
      <c r="G7" s="8">
        <v>100000</v>
      </c>
      <c r="H7" s="8">
        <v>50000</v>
      </c>
      <c r="I7" s="9"/>
      <c r="J7" s="23">
        <f>SUM(표1[[#This Row],[주거비]:[기타]])</f>
        <v>250000</v>
      </c>
      <c r="K7" s="24">
        <f>IF(표1[[#This Row],[일자]]="","",$K6+표1[[#This Row],[합계]])</f>
        <v>2150000</v>
      </c>
    </row>
    <row r="8" spans="2:13" ht="24.95" customHeight="1" x14ac:dyDescent="0.3">
      <c r="B8" s="6">
        <v>45394</v>
      </c>
      <c r="C8" s="7" t="s">
        <v>18</v>
      </c>
      <c r="D8" s="8">
        <v>-530000</v>
      </c>
      <c r="E8" s="8"/>
      <c r="F8" s="8"/>
      <c r="G8" s="8"/>
      <c r="H8" s="8"/>
      <c r="I8" s="9"/>
      <c r="J8" s="23">
        <f>SUM(표1[[#This Row],[주거비]:[기타]])</f>
        <v>-530000</v>
      </c>
      <c r="K8" s="24">
        <f>IF(표1[[#This Row],[일자]]="","",$K7+표1[[#This Row],[합계]])</f>
        <v>1620000</v>
      </c>
    </row>
    <row r="9" spans="2:13" ht="24.95" customHeight="1" x14ac:dyDescent="0.3">
      <c r="B9" s="6">
        <v>45422</v>
      </c>
      <c r="C9" s="7" t="s">
        <v>13</v>
      </c>
      <c r="D9" s="8">
        <v>400000</v>
      </c>
      <c r="E9" s="8"/>
      <c r="F9" s="8">
        <v>100000</v>
      </c>
      <c r="G9" s="8"/>
      <c r="H9" s="8">
        <v>50000</v>
      </c>
      <c r="I9" s="9"/>
      <c r="J9" s="23">
        <f>SUM(표1[[#This Row],[주거비]:[기타]])</f>
        <v>550000</v>
      </c>
      <c r="K9" s="24">
        <f>IF(표1[[#This Row],[일자]]="","",$K8+표1[[#This Row],[합계]])</f>
        <v>2170000</v>
      </c>
    </row>
    <row r="10" spans="2:13" ht="24.95" customHeight="1" x14ac:dyDescent="0.3">
      <c r="B10" s="6">
        <v>45429</v>
      </c>
      <c r="C10" s="7" t="s">
        <v>12</v>
      </c>
      <c r="D10" s="8"/>
      <c r="E10" s="8">
        <v>120000</v>
      </c>
      <c r="F10" s="8"/>
      <c r="G10" s="8">
        <v>50000</v>
      </c>
      <c r="H10" s="8"/>
      <c r="I10" s="9"/>
      <c r="J10" s="23">
        <f>SUM(표1[[#This Row],[주거비]:[기타]])</f>
        <v>170000</v>
      </c>
      <c r="K10" s="24">
        <f>IF(표1[[#This Row],[일자]]="","",$K9+표1[[#This Row],[합계]])</f>
        <v>2340000</v>
      </c>
    </row>
    <row r="11" spans="2:13" ht="24.95" customHeight="1" x14ac:dyDescent="0.3">
      <c r="B11" s="6">
        <v>45444</v>
      </c>
      <c r="C11" s="7" t="s">
        <v>14</v>
      </c>
      <c r="D11" s="8"/>
      <c r="E11" s="8"/>
      <c r="F11" s="8"/>
      <c r="G11" s="8">
        <v>-300000</v>
      </c>
      <c r="H11" s="8">
        <v>-10000</v>
      </c>
      <c r="I11" s="9"/>
      <c r="J11" s="23">
        <f>SUM(표1[[#This Row],[주거비]:[기타]])</f>
        <v>-310000</v>
      </c>
      <c r="K11" s="24">
        <f>IF(표1[[#This Row],[일자]]="","",$K10+표1[[#This Row],[합계]])</f>
        <v>2030000</v>
      </c>
    </row>
    <row r="12" spans="2:13" ht="24.95" customHeight="1" x14ac:dyDescent="0.3">
      <c r="B12" s="6">
        <v>45453</v>
      </c>
      <c r="C12" s="7" t="s">
        <v>15</v>
      </c>
      <c r="D12" s="8">
        <v>400000</v>
      </c>
      <c r="E12" s="8"/>
      <c r="F12" s="8">
        <v>100000</v>
      </c>
      <c r="G12" s="8"/>
      <c r="H12" s="8">
        <v>50000</v>
      </c>
      <c r="I12" s="9"/>
      <c r="J12" s="23">
        <f>SUM(표1[[#This Row],[주거비]:[기타]])</f>
        <v>550000</v>
      </c>
      <c r="K12" s="24">
        <f>IF(표1[[#This Row],[일자]]="","",$K11+표1[[#This Row],[합계]])</f>
        <v>2580000</v>
      </c>
    </row>
    <row r="13" spans="2:13" ht="24.95" customHeight="1" x14ac:dyDescent="0.3">
      <c r="B13" s="6">
        <v>45475</v>
      </c>
      <c r="C13" s="7" t="s">
        <v>16</v>
      </c>
      <c r="D13" s="8"/>
      <c r="E13" s="8"/>
      <c r="F13" s="8"/>
      <c r="G13" s="8">
        <v>100000</v>
      </c>
      <c r="H13" s="8">
        <v>-200000</v>
      </c>
      <c r="I13" s="9"/>
      <c r="J13" s="23">
        <f>SUM(표1[[#This Row],[주거비]:[기타]])</f>
        <v>-100000</v>
      </c>
      <c r="K13" s="24">
        <f>IF(표1[[#This Row],[일자]]="","",$K12+표1[[#This Row],[합계]])</f>
        <v>2480000</v>
      </c>
    </row>
    <row r="14" spans="2:13" ht="24.95" customHeight="1" x14ac:dyDescent="0.3">
      <c r="B14" s="6"/>
      <c r="C14" s="7"/>
      <c r="D14" s="8"/>
      <c r="E14" s="8"/>
      <c r="F14" s="8"/>
      <c r="G14" s="8"/>
      <c r="H14" s="8"/>
      <c r="I14" s="9"/>
      <c r="J14" s="23">
        <f>SUM(표1[[#This Row],[주거비]:[기타]])</f>
        <v>0</v>
      </c>
      <c r="K14" s="24" t="str">
        <f>IF(표1[[#This Row],[일자]]="","",$K13+표1[[#This Row],[합계]])</f>
        <v/>
      </c>
    </row>
    <row r="15" spans="2:13" ht="24.95" customHeight="1" x14ac:dyDescent="0.3">
      <c r="B15" s="6"/>
      <c r="C15" s="7"/>
      <c r="D15" s="8"/>
      <c r="E15" s="8"/>
      <c r="F15" s="8"/>
      <c r="G15" s="8"/>
      <c r="H15" s="8"/>
      <c r="I15" s="9"/>
      <c r="J15" s="23">
        <f>SUM(표1[[#This Row],[주거비]:[기타]])</f>
        <v>0</v>
      </c>
      <c r="K15" s="24" t="str">
        <f>IF(표1[[#This Row],[일자]]="","",$K14+표1[[#This Row],[합계]])</f>
        <v/>
      </c>
    </row>
    <row r="16" spans="2:13" ht="24.95" customHeight="1" x14ac:dyDescent="0.3">
      <c r="B16" s="6"/>
      <c r="C16" s="7"/>
      <c r="D16" s="8"/>
      <c r="E16" s="8"/>
      <c r="F16" s="8"/>
      <c r="G16" s="8"/>
      <c r="H16" s="8"/>
      <c r="I16" s="9"/>
      <c r="J16" s="23">
        <f>SUM(표1[[#This Row],[주거비]:[기타]])</f>
        <v>0</v>
      </c>
      <c r="K16" s="24" t="str">
        <f>IF(표1[[#This Row],[일자]]="","",$K15+표1[[#This Row],[합계]])</f>
        <v/>
      </c>
    </row>
    <row r="17" spans="2:11" ht="24.95" customHeight="1" x14ac:dyDescent="0.3">
      <c r="B17" s="6"/>
      <c r="C17" s="7"/>
      <c r="D17" s="8"/>
      <c r="E17" s="8"/>
      <c r="F17" s="8"/>
      <c r="G17" s="8"/>
      <c r="H17" s="8"/>
      <c r="I17" s="9"/>
      <c r="J17" s="23">
        <f>SUM(표1[[#This Row],[주거비]:[기타]])</f>
        <v>0</v>
      </c>
      <c r="K17" s="24" t="str">
        <f>IF(표1[[#This Row],[일자]]="","",$K16+표1[[#This Row],[합계]])</f>
        <v/>
      </c>
    </row>
    <row r="18" spans="2:11" ht="24.95" customHeight="1" x14ac:dyDescent="0.3">
      <c r="B18" s="6"/>
      <c r="C18" s="7"/>
      <c r="D18" s="8"/>
      <c r="E18" s="8"/>
      <c r="F18" s="8"/>
      <c r="G18" s="8"/>
      <c r="H18" s="8"/>
      <c r="I18" s="9"/>
      <c r="J18" s="23">
        <f>SUM(표1[[#This Row],[주거비]:[기타]])</f>
        <v>0</v>
      </c>
      <c r="K18" s="24" t="str">
        <f>IF(표1[[#This Row],[일자]]="","",$K17+표1[[#This Row],[합계]])</f>
        <v/>
      </c>
    </row>
    <row r="19" spans="2:11" ht="24.95" customHeight="1" x14ac:dyDescent="0.3">
      <c r="B19" s="6"/>
      <c r="C19" s="7"/>
      <c r="D19" s="8"/>
      <c r="E19" s="8"/>
      <c r="F19" s="8"/>
      <c r="G19" s="8"/>
      <c r="H19" s="8"/>
      <c r="I19" s="9"/>
      <c r="J19" s="23">
        <f>SUM(표1[[#This Row],[주거비]:[기타]])</f>
        <v>0</v>
      </c>
      <c r="K19" s="24" t="str">
        <f>IF(표1[[#This Row],[일자]]="","",$K18+표1[[#This Row],[합계]])</f>
        <v/>
      </c>
    </row>
    <row r="20" spans="2:11" ht="24.95" customHeight="1" x14ac:dyDescent="0.3">
      <c r="B20" s="6"/>
      <c r="C20" s="7"/>
      <c r="D20" s="8"/>
      <c r="E20" s="8"/>
      <c r="F20" s="8"/>
      <c r="G20" s="8"/>
      <c r="H20" s="8"/>
      <c r="I20" s="9"/>
      <c r="J20" s="23">
        <f>SUM(표1[[#This Row],[주거비]:[기타]])</f>
        <v>0</v>
      </c>
      <c r="K20" s="24" t="str">
        <f>IF(표1[[#This Row],[일자]]="","",$K19+표1[[#This Row],[합계]])</f>
        <v/>
      </c>
    </row>
    <row r="21" spans="2:11" ht="24.95" customHeight="1" x14ac:dyDescent="0.3">
      <c r="B21" s="6"/>
      <c r="C21" s="7"/>
      <c r="D21" s="8"/>
      <c r="E21" s="8"/>
      <c r="F21" s="8"/>
      <c r="G21" s="8"/>
      <c r="H21" s="8"/>
      <c r="I21" s="9"/>
      <c r="J21" s="23">
        <f>SUM(표1[[#This Row],[주거비]:[기타]])</f>
        <v>0</v>
      </c>
      <c r="K21" s="24" t="str">
        <f>IF(표1[[#This Row],[일자]]="","",$K20+표1[[#This Row],[합계]])</f>
        <v/>
      </c>
    </row>
    <row r="22" spans="2:11" ht="24.95" customHeight="1" x14ac:dyDescent="0.3">
      <c r="B22" s="6"/>
      <c r="C22" s="7"/>
      <c r="D22" s="8"/>
      <c r="E22" s="8"/>
      <c r="F22" s="8"/>
      <c r="G22" s="8"/>
      <c r="H22" s="8"/>
      <c r="I22" s="9"/>
      <c r="J22" s="23">
        <f>SUM(표1[[#This Row],[주거비]:[기타]])</f>
        <v>0</v>
      </c>
      <c r="K22" s="24" t="str">
        <f>IF(표1[[#This Row],[일자]]="","",$K21+표1[[#This Row],[합계]])</f>
        <v/>
      </c>
    </row>
    <row r="23" spans="2:11" ht="24.95" customHeight="1" x14ac:dyDescent="0.3">
      <c r="B23" s="6"/>
      <c r="C23" s="7"/>
      <c r="D23" s="8"/>
      <c r="E23" s="8"/>
      <c r="F23" s="8"/>
      <c r="G23" s="8"/>
      <c r="H23" s="8"/>
      <c r="I23" s="9"/>
      <c r="J23" s="23">
        <f>SUM(표1[[#This Row],[주거비]:[기타]])</f>
        <v>0</v>
      </c>
      <c r="K23" s="24" t="str">
        <f>IF(표1[[#This Row],[일자]]="","",$K22+표1[[#This Row],[합계]])</f>
        <v/>
      </c>
    </row>
    <row r="24" spans="2:11" ht="24.95" customHeight="1" x14ac:dyDescent="0.3">
      <c r="B24" s="6"/>
      <c r="C24" s="7"/>
      <c r="D24" s="8"/>
      <c r="E24" s="8"/>
      <c r="F24" s="8"/>
      <c r="G24" s="8"/>
      <c r="H24" s="8"/>
      <c r="I24" s="9"/>
      <c r="J24" s="23">
        <f>SUM(표1[[#This Row],[주거비]:[기타]])</f>
        <v>0</v>
      </c>
      <c r="K24" s="24" t="str">
        <f>IF(표1[[#This Row],[일자]]="","",$K23+표1[[#This Row],[합계]])</f>
        <v/>
      </c>
    </row>
    <row r="25" spans="2:11" ht="24.95" customHeight="1" x14ac:dyDescent="0.3">
      <c r="B25" s="6"/>
      <c r="C25" s="7"/>
      <c r="D25" s="8"/>
      <c r="E25" s="8"/>
      <c r="F25" s="8"/>
      <c r="G25" s="8"/>
      <c r="H25" s="8"/>
      <c r="I25" s="9"/>
      <c r="J25" s="23">
        <f>SUM(표1[[#This Row],[주거비]:[기타]])</f>
        <v>0</v>
      </c>
      <c r="K25" s="24" t="str">
        <f>IF(표1[[#This Row],[일자]]="","",$K24+표1[[#This Row],[합계]])</f>
        <v/>
      </c>
    </row>
    <row r="26" spans="2:11" ht="24.95" customHeight="1" x14ac:dyDescent="0.3">
      <c r="B26" s="6"/>
      <c r="C26" s="7"/>
      <c r="D26" s="8"/>
      <c r="E26" s="8"/>
      <c r="F26" s="8"/>
      <c r="G26" s="8"/>
      <c r="H26" s="8"/>
      <c r="I26" s="9"/>
      <c r="J26" s="23">
        <f>SUM(표1[[#This Row],[주거비]:[기타]])</f>
        <v>0</v>
      </c>
      <c r="K26" s="24" t="str">
        <f>IF(표1[[#This Row],[일자]]="","",$K25+표1[[#This Row],[합계]])</f>
        <v/>
      </c>
    </row>
    <row r="27" spans="2:11" ht="24.95" customHeight="1" x14ac:dyDescent="0.3">
      <c r="B27" s="6"/>
      <c r="C27" s="7"/>
      <c r="D27" s="8"/>
      <c r="E27" s="8"/>
      <c r="F27" s="8"/>
      <c r="G27" s="8"/>
      <c r="H27" s="8"/>
      <c r="I27" s="9"/>
      <c r="J27" s="23">
        <f>SUM(표1[[#This Row],[주거비]:[기타]])</f>
        <v>0</v>
      </c>
      <c r="K27" s="24" t="str">
        <f>IF(표1[[#This Row],[일자]]="","",$K26+표1[[#This Row],[합계]])</f>
        <v/>
      </c>
    </row>
    <row r="28" spans="2:11" ht="24.95" customHeight="1" x14ac:dyDescent="0.3">
      <c r="B28" s="6"/>
      <c r="C28" s="7"/>
      <c r="D28" s="8"/>
      <c r="E28" s="8"/>
      <c r="F28" s="8"/>
      <c r="G28" s="8"/>
      <c r="H28" s="8"/>
      <c r="I28" s="9"/>
      <c r="J28" s="23">
        <f>SUM(표1[[#This Row],[주거비]:[기타]])</f>
        <v>0</v>
      </c>
      <c r="K28" s="24" t="str">
        <f>IF(표1[[#This Row],[일자]]="","",$K27+표1[[#This Row],[합계]])</f>
        <v/>
      </c>
    </row>
    <row r="29" spans="2:11" ht="24.95" customHeight="1" x14ac:dyDescent="0.3">
      <c r="B29" s="6"/>
      <c r="C29" s="7"/>
      <c r="D29" s="8"/>
      <c r="E29" s="8"/>
      <c r="F29" s="8"/>
      <c r="G29" s="8"/>
      <c r="H29" s="8"/>
      <c r="I29" s="9"/>
      <c r="J29" s="23">
        <f>SUM(표1[[#This Row],[주거비]:[기타]])</f>
        <v>0</v>
      </c>
      <c r="K29" s="24" t="str">
        <f>IF(표1[[#This Row],[일자]]="","",$K28+표1[[#This Row],[합계]])</f>
        <v/>
      </c>
    </row>
    <row r="30" spans="2:11" ht="24.95" customHeight="1" x14ac:dyDescent="0.3">
      <c r="B30" s="6"/>
      <c r="C30" s="7"/>
      <c r="D30" s="8"/>
      <c r="E30" s="8"/>
      <c r="F30" s="8"/>
      <c r="G30" s="8"/>
      <c r="H30" s="8"/>
      <c r="I30" s="9"/>
      <c r="J30" s="23">
        <f>SUM(표1[[#This Row],[주거비]:[기타]])</f>
        <v>0</v>
      </c>
      <c r="K30" s="24" t="str">
        <f>IF(표1[[#This Row],[일자]]="","",$K29+표1[[#This Row],[합계]])</f>
        <v/>
      </c>
    </row>
    <row r="31" spans="2:11" ht="24.95" customHeight="1" x14ac:dyDescent="0.3">
      <c r="B31" s="6"/>
      <c r="C31" s="7"/>
      <c r="D31" s="8"/>
      <c r="E31" s="8"/>
      <c r="F31" s="8"/>
      <c r="G31" s="8"/>
      <c r="H31" s="8"/>
      <c r="I31" s="9"/>
      <c r="J31" s="23">
        <f>SUM(표1[[#This Row],[주거비]:[기타]])</f>
        <v>0</v>
      </c>
      <c r="K31" s="24" t="str">
        <f>IF(표1[[#This Row],[일자]]="","",$K30+표1[[#This Row],[합계]])</f>
        <v/>
      </c>
    </row>
    <row r="32" spans="2:11" ht="24.95" customHeight="1" x14ac:dyDescent="0.3">
      <c r="B32" s="6"/>
      <c r="C32" s="7"/>
      <c r="D32" s="8"/>
      <c r="E32" s="8"/>
      <c r="F32" s="8"/>
      <c r="G32" s="8"/>
      <c r="H32" s="8"/>
      <c r="I32" s="9"/>
      <c r="J32" s="23">
        <f>SUM(표1[[#This Row],[주거비]:[기타]])</f>
        <v>0</v>
      </c>
      <c r="K32" s="24" t="str">
        <f>IF(표1[[#This Row],[일자]]="","",$K31+표1[[#This Row],[합계]])</f>
        <v/>
      </c>
    </row>
    <row r="33" spans="2:11" ht="24.95" customHeight="1" x14ac:dyDescent="0.3">
      <c r="B33" s="6"/>
      <c r="C33" s="7"/>
      <c r="D33" s="8"/>
      <c r="E33" s="8"/>
      <c r="F33" s="8"/>
      <c r="G33" s="8"/>
      <c r="H33" s="8"/>
      <c r="I33" s="9"/>
      <c r="J33" s="23">
        <f>SUM(표1[[#This Row],[주거비]:[기타]])</f>
        <v>0</v>
      </c>
      <c r="K33" s="24" t="str">
        <f>IF(표1[[#This Row],[일자]]="","",$K32+표1[[#This Row],[합계]])</f>
        <v/>
      </c>
    </row>
    <row r="34" spans="2:11" ht="24.95" customHeight="1" x14ac:dyDescent="0.3">
      <c r="B34" s="6"/>
      <c r="C34" s="7"/>
      <c r="D34" s="8"/>
      <c r="E34" s="8"/>
      <c r="F34" s="8"/>
      <c r="G34" s="8"/>
      <c r="H34" s="8"/>
      <c r="I34" s="9"/>
      <c r="J34" s="23">
        <f>SUM(표1[[#This Row],[주거비]:[기타]])</f>
        <v>0</v>
      </c>
      <c r="K34" s="24" t="str">
        <f>IF(표1[[#This Row],[일자]]="","",$K33+표1[[#This Row],[합계]])</f>
        <v/>
      </c>
    </row>
    <row r="35" spans="2:11" ht="24.95" customHeight="1" x14ac:dyDescent="0.3">
      <c r="B35" s="6"/>
      <c r="C35" s="7"/>
      <c r="D35" s="8"/>
      <c r="E35" s="8"/>
      <c r="F35" s="8"/>
      <c r="G35" s="8"/>
      <c r="H35" s="8"/>
      <c r="I35" s="9"/>
      <c r="J35" s="23">
        <f>SUM(표1[[#This Row],[주거비]:[기타]])</f>
        <v>0</v>
      </c>
      <c r="K35" s="24" t="str">
        <f>IF(표1[[#This Row],[일자]]="","",$K34+표1[[#This Row],[합계]])</f>
        <v/>
      </c>
    </row>
    <row r="36" spans="2:11" ht="24.95" customHeight="1" x14ac:dyDescent="0.3">
      <c r="B36" s="6"/>
      <c r="C36" s="7"/>
      <c r="D36" s="8"/>
      <c r="E36" s="8"/>
      <c r="F36" s="8"/>
      <c r="G36" s="8"/>
      <c r="H36" s="8"/>
      <c r="I36" s="9"/>
      <c r="J36" s="23">
        <f>SUM(표1[[#This Row],[주거비]:[기타]])</f>
        <v>0</v>
      </c>
      <c r="K36" s="24" t="str">
        <f>IF(표1[[#This Row],[일자]]="","",$K35+표1[[#This Row],[합계]])</f>
        <v/>
      </c>
    </row>
    <row r="37" spans="2:11" ht="24.95" customHeight="1" x14ac:dyDescent="0.3">
      <c r="B37" s="6"/>
      <c r="C37" s="7"/>
      <c r="D37" s="8"/>
      <c r="E37" s="8"/>
      <c r="F37" s="8"/>
      <c r="G37" s="8"/>
      <c r="H37" s="8"/>
      <c r="I37" s="9"/>
      <c r="J37" s="23">
        <f>SUM(표1[[#This Row],[주거비]:[기타]])</f>
        <v>0</v>
      </c>
      <c r="K37" s="24" t="str">
        <f>IF(표1[[#This Row],[일자]]="","",$K36+표1[[#This Row],[합계]])</f>
        <v/>
      </c>
    </row>
    <row r="38" spans="2:11" ht="24.95" customHeight="1" x14ac:dyDescent="0.3">
      <c r="B38" s="6"/>
      <c r="C38" s="7"/>
      <c r="D38" s="8"/>
      <c r="E38" s="8"/>
      <c r="F38" s="8"/>
      <c r="G38" s="8"/>
      <c r="H38" s="8"/>
      <c r="I38" s="9"/>
      <c r="J38" s="23">
        <f>SUM(표1[[#This Row],[주거비]:[기타]])</f>
        <v>0</v>
      </c>
      <c r="K38" s="24" t="str">
        <f>IF(표1[[#This Row],[일자]]="","",$K37+표1[[#This Row],[합계]])</f>
        <v/>
      </c>
    </row>
    <row r="39" spans="2:11" ht="24.95" customHeight="1" x14ac:dyDescent="0.3">
      <c r="B39" s="6"/>
      <c r="C39" s="7"/>
      <c r="D39" s="8"/>
      <c r="E39" s="8"/>
      <c r="F39" s="8"/>
      <c r="G39" s="8"/>
      <c r="H39" s="8"/>
      <c r="I39" s="9"/>
      <c r="J39" s="23">
        <f>SUM(표1[[#This Row],[주거비]:[기타]])</f>
        <v>0</v>
      </c>
      <c r="K39" s="24" t="str">
        <f>IF(표1[[#This Row],[일자]]="","",$K38+표1[[#This Row],[합계]])</f>
        <v/>
      </c>
    </row>
    <row r="40" spans="2:11" ht="24.95" customHeight="1" x14ac:dyDescent="0.3">
      <c r="B40" s="6"/>
      <c r="C40" s="7"/>
      <c r="D40" s="8"/>
      <c r="E40" s="8"/>
      <c r="F40" s="8"/>
      <c r="G40" s="8"/>
      <c r="H40" s="8"/>
      <c r="I40" s="9"/>
      <c r="J40" s="23">
        <f>SUM(표1[[#This Row],[주거비]:[기타]])</f>
        <v>0</v>
      </c>
      <c r="K40" s="24" t="str">
        <f>IF(표1[[#This Row],[일자]]="","",$K39+표1[[#This Row],[합계]])</f>
        <v/>
      </c>
    </row>
    <row r="41" spans="2:11" ht="24.95" customHeight="1" x14ac:dyDescent="0.3">
      <c r="B41" s="6"/>
      <c r="C41" s="7"/>
      <c r="D41" s="8"/>
      <c r="E41" s="8"/>
      <c r="F41" s="8"/>
      <c r="G41" s="8"/>
      <c r="H41" s="8"/>
      <c r="I41" s="9"/>
      <c r="J41" s="23">
        <f>SUM(표1[[#This Row],[주거비]:[기타]])</f>
        <v>0</v>
      </c>
      <c r="K41" s="24" t="str">
        <f>IF(표1[[#This Row],[일자]]="","",$K40+표1[[#This Row],[합계]])</f>
        <v/>
      </c>
    </row>
    <row r="42" spans="2:11" ht="24.95" customHeight="1" x14ac:dyDescent="0.3">
      <c r="B42" s="6"/>
      <c r="C42" s="7"/>
      <c r="D42" s="8"/>
      <c r="E42" s="8"/>
      <c r="F42" s="8"/>
      <c r="G42" s="8"/>
      <c r="H42" s="8"/>
      <c r="I42" s="9"/>
      <c r="J42" s="23">
        <f>SUM(표1[[#This Row],[주거비]:[기타]])</f>
        <v>0</v>
      </c>
      <c r="K42" s="24" t="str">
        <f>IF(표1[[#This Row],[일자]]="","",$K41+표1[[#This Row],[합계]])</f>
        <v/>
      </c>
    </row>
    <row r="43" spans="2:11" ht="24.95" customHeight="1" x14ac:dyDescent="0.3">
      <c r="B43" s="6"/>
      <c r="C43" s="7"/>
      <c r="D43" s="8"/>
      <c r="E43" s="8"/>
      <c r="F43" s="8"/>
      <c r="G43" s="8"/>
      <c r="H43" s="8"/>
      <c r="I43" s="9"/>
      <c r="J43" s="23">
        <f>SUM(표1[[#This Row],[주거비]:[기타]])</f>
        <v>0</v>
      </c>
      <c r="K43" s="24" t="str">
        <f>IF(표1[[#This Row],[일자]]="","",$K42+표1[[#This Row],[합계]])</f>
        <v/>
      </c>
    </row>
    <row r="44" spans="2:11" ht="24.95" customHeight="1" x14ac:dyDescent="0.3">
      <c r="B44" s="6"/>
      <c r="C44" s="7"/>
      <c r="D44" s="8"/>
      <c r="E44" s="8"/>
      <c r="F44" s="8"/>
      <c r="G44" s="8"/>
      <c r="H44" s="8"/>
      <c r="I44" s="9"/>
      <c r="J44" s="23">
        <f>SUM(표1[[#This Row],[주거비]:[기타]])</f>
        <v>0</v>
      </c>
      <c r="K44" s="24" t="str">
        <f>IF(표1[[#This Row],[일자]]="","",$K43+표1[[#This Row],[합계]])</f>
        <v/>
      </c>
    </row>
    <row r="45" spans="2:11" ht="24.95" customHeight="1" x14ac:dyDescent="0.3">
      <c r="B45" s="6"/>
      <c r="C45" s="7"/>
      <c r="D45" s="8"/>
      <c r="E45" s="8"/>
      <c r="F45" s="8"/>
      <c r="G45" s="8"/>
      <c r="H45" s="8"/>
      <c r="I45" s="9"/>
      <c r="J45" s="23">
        <f>SUM(표1[[#This Row],[주거비]:[기타]])</f>
        <v>0</v>
      </c>
      <c r="K45" s="24" t="str">
        <f>IF(표1[[#This Row],[일자]]="","",$K44+표1[[#This Row],[합계]])</f>
        <v/>
      </c>
    </row>
    <row r="46" spans="2:11" ht="24.95" customHeight="1" x14ac:dyDescent="0.3">
      <c r="B46" s="6"/>
      <c r="C46" s="7"/>
      <c r="D46" s="8"/>
      <c r="E46" s="8"/>
      <c r="F46" s="8"/>
      <c r="G46" s="8"/>
      <c r="H46" s="8"/>
      <c r="I46" s="9"/>
      <c r="J46" s="23">
        <f>SUM(표1[[#This Row],[주거비]:[기타]])</f>
        <v>0</v>
      </c>
      <c r="K46" s="24" t="str">
        <f>IF(표1[[#This Row],[일자]]="","",$K45+표1[[#This Row],[합계]])</f>
        <v/>
      </c>
    </row>
    <row r="47" spans="2:11" ht="24.95" customHeight="1" x14ac:dyDescent="0.3">
      <c r="B47" s="6"/>
      <c r="C47" s="7"/>
      <c r="D47" s="8"/>
      <c r="E47" s="8"/>
      <c r="F47" s="8"/>
      <c r="G47" s="8"/>
      <c r="H47" s="8"/>
      <c r="I47" s="9"/>
      <c r="J47" s="23">
        <f>SUM(표1[[#This Row],[주거비]:[기타]])</f>
        <v>0</v>
      </c>
      <c r="K47" s="24" t="str">
        <f>IF(표1[[#This Row],[일자]]="","",$K46+표1[[#This Row],[합계]])</f>
        <v/>
      </c>
    </row>
    <row r="48" spans="2:11" ht="24.95" customHeight="1" x14ac:dyDescent="0.3">
      <c r="B48" s="6"/>
      <c r="C48" s="7"/>
      <c r="D48" s="8"/>
      <c r="E48" s="8"/>
      <c r="F48" s="8"/>
      <c r="G48" s="8"/>
      <c r="H48" s="8"/>
      <c r="I48" s="9"/>
      <c r="J48" s="23">
        <f>SUM(표1[[#This Row],[주거비]:[기타]])</f>
        <v>0</v>
      </c>
      <c r="K48" s="24" t="str">
        <f>IF(표1[[#This Row],[일자]]="","",$K47+표1[[#This Row],[합계]])</f>
        <v/>
      </c>
    </row>
    <row r="49" spans="2:11" ht="24.95" customHeight="1" x14ac:dyDescent="0.3">
      <c r="B49" s="6"/>
      <c r="C49" s="7"/>
      <c r="D49" s="8"/>
      <c r="E49" s="8"/>
      <c r="F49" s="8"/>
      <c r="G49" s="8"/>
      <c r="H49" s="8"/>
      <c r="I49" s="9"/>
      <c r="J49" s="23">
        <f>SUM(표1[[#This Row],[주거비]:[기타]])</f>
        <v>0</v>
      </c>
      <c r="K49" s="24" t="str">
        <f>IF(표1[[#This Row],[일자]]="","",$K48+표1[[#This Row],[합계]])</f>
        <v/>
      </c>
    </row>
    <row r="50" spans="2:11" ht="24.95" customHeight="1" x14ac:dyDescent="0.3">
      <c r="B50" s="6"/>
      <c r="C50" s="7"/>
      <c r="D50" s="8"/>
      <c r="E50" s="8"/>
      <c r="F50" s="8"/>
      <c r="G50" s="8"/>
      <c r="H50" s="8"/>
      <c r="I50" s="9"/>
      <c r="J50" s="23">
        <f>SUM(표1[[#This Row],[주거비]:[기타]])</f>
        <v>0</v>
      </c>
      <c r="K50" s="24" t="str">
        <f>IF(표1[[#This Row],[일자]]="","",$K49+표1[[#This Row],[합계]])</f>
        <v/>
      </c>
    </row>
    <row r="51" spans="2:11" ht="24.95" customHeight="1" x14ac:dyDescent="0.3">
      <c r="B51" s="6"/>
      <c r="C51" s="7"/>
      <c r="D51" s="8"/>
      <c r="E51" s="8"/>
      <c r="F51" s="8"/>
      <c r="G51" s="8"/>
      <c r="H51" s="8"/>
      <c r="I51" s="9"/>
      <c r="J51" s="23">
        <f>SUM(표1[[#This Row],[주거비]:[기타]])</f>
        <v>0</v>
      </c>
      <c r="K51" s="24" t="str">
        <f>IF(표1[[#This Row],[일자]]="","",$K50+표1[[#This Row],[합계]])</f>
        <v/>
      </c>
    </row>
  </sheetData>
  <mergeCells count="1">
    <mergeCell ref="B1:D1"/>
  </mergeCells>
  <phoneticPr fontId="2" type="noConversion"/>
  <printOptions horizontalCentered="1"/>
  <pageMargins left="0.39370078740157483" right="0.39370078740157483" top="0.39370078740157483" bottom="0.39370078740157483" header="0" footer="0"/>
  <pageSetup paperSize="9" scale="58" orientation="portrait" horizontalDpi="0" verticalDpi="0" r:id="rId1"/>
  <ignoredErrors>
    <ignoredError sqref="K6" calculatedColumn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19D89-69AF-46DB-98EA-83B3DED421C6}">
  <sheetPr>
    <pageSetUpPr fitToPage="1"/>
  </sheetPr>
  <dimension ref="A1:XFC10"/>
  <sheetViews>
    <sheetView showGridLines="0" showRowColHeaders="0" showZeros="0" zoomScaleNormal="100" workbookViewId="0">
      <selection activeCell="C6" sqref="C6"/>
    </sheetView>
  </sheetViews>
  <sheetFormatPr defaultRowHeight="24.95" customHeight="1" x14ac:dyDescent="0.3"/>
  <cols>
    <col min="1" max="1" width="2.625" style="1" customWidth="1"/>
    <col min="2" max="2" width="20.75" style="1" customWidth="1"/>
    <col min="3" max="8" width="13.625" style="1" customWidth="1"/>
    <col min="9" max="9" width="15.625" style="1" customWidth="1"/>
    <col min="10" max="11" width="2.625" style="1" customWidth="1"/>
    <col min="12" max="17" width="9" style="1"/>
    <col min="18" max="18" width="2.625" style="1" customWidth="1"/>
    <col min="19" max="16384" width="9" style="1"/>
  </cols>
  <sheetData>
    <row r="1" spans="1:16383" customFormat="1" ht="50.1" customHeight="1" x14ac:dyDescent="0.3">
      <c r="B1" s="33" t="s">
        <v>27</v>
      </c>
      <c r="C1" s="33"/>
      <c r="D1" s="33"/>
    </row>
    <row r="2" spans="1:16383" s="2" customFormat="1" ht="9.9499999999999993" customHeight="1" x14ac:dyDescent="0.3"/>
    <row r="3" spans="1:16383" s="2" customFormat="1" ht="20.100000000000001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  <c r="XFB3" s="1"/>
      <c r="XFC3" s="1"/>
    </row>
    <row r="4" spans="1:16383" ht="24.95" customHeight="1" x14ac:dyDescent="0.3">
      <c r="B4" s="10" t="s">
        <v>20</v>
      </c>
      <c r="G4" s="34" t="s">
        <v>28</v>
      </c>
      <c r="H4" s="34"/>
      <c r="I4" s="34"/>
    </row>
    <row r="5" spans="1:16383" ht="24.95" customHeight="1" x14ac:dyDescent="0.3">
      <c r="B5" s="3" t="s">
        <v>21</v>
      </c>
      <c r="C5" s="3" t="str">
        <f>표1[[#Headers],[주거비]]</f>
        <v>주거비</v>
      </c>
      <c r="D5" s="3" t="str">
        <f>표1[[#Headers],[의료비]]</f>
        <v>의료비</v>
      </c>
      <c r="E5" s="11" t="str">
        <f>표1[[#Headers],[교육비]]</f>
        <v>교육비</v>
      </c>
      <c r="F5" s="3" t="str">
        <f>표1[[#Headers],[여가비]]</f>
        <v>여가비</v>
      </c>
      <c r="G5" s="3" t="str">
        <f>표1[[#Headers],[비상금]]</f>
        <v>비상금</v>
      </c>
      <c r="H5" s="5" t="str">
        <f>표1[[#Headers],[기타]]</f>
        <v>기타</v>
      </c>
      <c r="I5" s="3" t="s">
        <v>19</v>
      </c>
    </row>
    <row r="6" spans="1:16383" ht="24.95" customHeight="1" x14ac:dyDescent="0.3">
      <c r="B6" s="12" t="s">
        <v>22</v>
      </c>
      <c r="C6" s="26">
        <v>2000000</v>
      </c>
      <c r="D6" s="26">
        <v>320000</v>
      </c>
      <c r="E6" s="26">
        <v>800000</v>
      </c>
      <c r="F6" s="26">
        <v>1000000</v>
      </c>
      <c r="G6" s="26">
        <v>1300000</v>
      </c>
      <c r="H6" s="27"/>
      <c r="I6" s="28">
        <f>SUM(C6:H6)</f>
        <v>5420000</v>
      </c>
    </row>
    <row r="7" spans="1:16383" ht="24.95" customHeight="1" x14ac:dyDescent="0.3">
      <c r="B7" s="12" t="s">
        <v>23</v>
      </c>
      <c r="C7" s="17">
        <f>SUM(표1[주거비])</f>
        <v>1270000</v>
      </c>
      <c r="D7" s="17">
        <f>SUM(표1[의료비])</f>
        <v>320000</v>
      </c>
      <c r="E7" s="17">
        <f>SUM(표1[교육비])</f>
        <v>300000</v>
      </c>
      <c r="F7" s="17">
        <f>SUM(표1[여가비])</f>
        <v>150000</v>
      </c>
      <c r="G7" s="17">
        <f>SUM(표1[비상금])</f>
        <v>440000</v>
      </c>
      <c r="H7" s="18">
        <f>SUM(표1[기타])</f>
        <v>0</v>
      </c>
      <c r="I7" s="19">
        <f>SUM(C7:H7)</f>
        <v>2480000</v>
      </c>
    </row>
    <row r="8" spans="1:16383" ht="24.95" customHeight="1" x14ac:dyDescent="0.3">
      <c r="B8" s="12" t="s">
        <v>24</v>
      </c>
      <c r="C8" s="15">
        <f>IF(C6=0,0,C7/C6)</f>
        <v>0.63500000000000001</v>
      </c>
      <c r="D8" s="15">
        <f t="shared" ref="D8:I8" si="0">IF(D6=0,0,D7/D6)</f>
        <v>1</v>
      </c>
      <c r="E8" s="15">
        <f t="shared" si="0"/>
        <v>0.375</v>
      </c>
      <c r="F8" s="15">
        <f t="shared" si="0"/>
        <v>0.15</v>
      </c>
      <c r="G8" s="15">
        <f t="shared" si="0"/>
        <v>0.33846153846153848</v>
      </c>
      <c r="H8" s="16">
        <f t="shared" si="0"/>
        <v>0</v>
      </c>
      <c r="I8" s="14">
        <f t="shared" si="0"/>
        <v>0.45756457564575648</v>
      </c>
    </row>
    <row r="9" spans="1:16383" ht="24.95" customHeight="1" thickBot="1" x14ac:dyDescent="0.35">
      <c r="B9" s="13" t="s">
        <v>25</v>
      </c>
      <c r="C9" s="29">
        <f>C6-C7</f>
        <v>730000</v>
      </c>
      <c r="D9" s="29">
        <f t="shared" ref="D9:H9" si="1">D6-D7</f>
        <v>0</v>
      </c>
      <c r="E9" s="29">
        <f t="shared" si="1"/>
        <v>500000</v>
      </c>
      <c r="F9" s="29">
        <f t="shared" si="1"/>
        <v>850000</v>
      </c>
      <c r="G9" s="29">
        <f t="shared" si="1"/>
        <v>860000</v>
      </c>
      <c r="H9" s="30">
        <f t="shared" si="1"/>
        <v>0</v>
      </c>
      <c r="I9" s="31">
        <f>SUM(C9:H9)</f>
        <v>2940000</v>
      </c>
    </row>
    <row r="10" spans="1:16383" ht="24.95" customHeight="1" thickTop="1" x14ac:dyDescent="0.3"/>
  </sheetData>
  <mergeCells count="2">
    <mergeCell ref="B1:D1"/>
    <mergeCell ref="G4:I4"/>
  </mergeCells>
  <phoneticPr fontId="2" type="noConversion"/>
  <conditionalFormatting sqref="C8:H8">
    <cfRule type="dataBar" priority="1">
      <dataBar>
        <cfvo type="num" val="0"/>
        <cfvo type="num" val="1"/>
        <color theme="2" tint="0.39997558519241921"/>
      </dataBar>
      <extLst>
        <ext xmlns:x14="http://schemas.microsoft.com/office/spreadsheetml/2009/9/main" uri="{B025F937-C7B1-47D3-B67F-A62EFF666E3E}">
          <x14:id>{9291B759-9F0C-425E-B5DE-F941FB69EF70}</x14:id>
        </ext>
      </extLst>
    </cfRule>
  </conditionalFormatting>
  <printOptions horizontalCentered="1"/>
  <pageMargins left="0.39370078740157483" right="0.39370078740157483" top="0.39370078740157483" bottom="0.39370078740157483" header="0" footer="0"/>
  <pageSetup paperSize="9" orientation="landscape" horizontalDpi="0" verticalDpi="0" r:id="rId1"/>
  <ignoredErrors>
    <ignoredError sqref="I8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91B759-9F0C-425E-B5DE-F941FB69EF70}">
            <x14:dataBar minLength="0" maxLength="100" border="1">
              <x14:cfvo type="num">
                <xm:f>0</xm:f>
              </x14:cfvo>
              <x14:cfvo type="num">
                <xm:f>1</xm:f>
              </x14:cfvo>
              <x14:borderColor theme="0" tint="-4.9989318521683403E-2"/>
              <x14:negativeFillColor rgb="FFFF0000"/>
              <x14:axisColor rgb="FF000000"/>
            </x14:dataBar>
          </x14:cfRule>
          <xm:sqref>C8:H8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저축정보</vt:lpstr>
      <vt:lpstr>통계현황</vt:lpstr>
      <vt:lpstr>저축정보!Print_Area</vt:lpstr>
      <vt:lpstr>통계현황!Print_Area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저축 목표 관리대장</dc:title>
  <dc:subject>저축 목표 관리대장</dc:subject>
  <dc:creator>(주) 예스폼 관리자</dc:creator>
  <dc:description>본 문서의 저작권은 예스폼(yesform)에 있으며_x000d_
무단 복제 배포시 법적인 제재를 받을 수 있습니다.</dc:description>
  <cp:lastModifiedBy>예스폼</cp:lastModifiedBy>
  <cp:lastPrinted>2024-04-19T06:13:08Z</cp:lastPrinted>
  <dcterms:created xsi:type="dcterms:W3CDTF">2024-04-19T04:05:03Z</dcterms:created>
  <dcterms:modified xsi:type="dcterms:W3CDTF">2024-04-19T06:40:03Z</dcterms:modified>
  <cp:category>www.yesform.com</cp:category>
</cp:coreProperties>
</file>