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\Documents\2025\1. 신선농산물 저온유통체계구축\신청\공고\공고 서류\"/>
    </mc:Choice>
  </mc:AlternateContent>
  <xr:revisionPtr revIDLastSave="0" documentId="13_ncr:1_{70958B7D-9128-418A-8C84-F04C3E8EF570}" xr6:coauthVersionLast="36" xr6:coauthVersionMax="36" xr10:uidLastSave="{00000000-0000-0000-0000-000000000000}"/>
  <bookViews>
    <workbookView xWindow="0" yWindow="0" windowWidth="28800" windowHeight="11520" xr2:uid="{6D0549E6-BFB9-4D02-B2C3-7E3ABE7EA530}"/>
  </bookViews>
  <sheets>
    <sheet name="저온수송차량(km기준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F23" i="1"/>
  <c r="G23" i="1" s="1"/>
  <c r="H23" i="1" s="1"/>
  <c r="F22" i="1"/>
  <c r="G22" i="1" s="1"/>
  <c r="H22" i="1" s="1"/>
  <c r="F21" i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6" i="1" s="1"/>
  <c r="H16" i="1" s="1"/>
  <c r="F16" i="1"/>
  <c r="F15" i="1"/>
  <c r="G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10" i="1"/>
  <c r="G10" i="1" s="1"/>
  <c r="H10" i="1" s="1"/>
  <c r="F9" i="1"/>
  <c r="G9" i="1" s="1"/>
  <c r="H9" i="1" s="1"/>
  <c r="F8" i="1"/>
  <c r="G8" i="1" s="1"/>
  <c r="H8" i="1" s="1"/>
  <c r="F7" i="1"/>
  <c r="G7" i="1" s="1"/>
  <c r="H7" i="1" s="1"/>
  <c r="F6" i="1"/>
  <c r="G6" i="1" s="1"/>
  <c r="H6" i="1" s="1"/>
  <c r="F5" i="1"/>
  <c r="G5" i="1" s="1"/>
  <c r="H5" i="1" s="1"/>
  <c r="H15" i="1" l="1"/>
  <c r="G17" i="1" l="1"/>
  <c r="H17" i="1" s="1"/>
</calcChain>
</file>

<file path=xl/sharedStrings.xml><?xml version="1.0" encoding="utf-8"?>
<sst xmlns="http://schemas.openxmlformats.org/spreadsheetml/2006/main" count="67" uniqueCount="46">
  <si>
    <t>차량톤수</t>
    <phoneticPr fontId="2" type="noConversion"/>
  </si>
  <si>
    <t>이용거리</t>
    <phoneticPr fontId="2" type="noConversion"/>
  </si>
  <si>
    <t>차량구분</t>
    <phoneticPr fontId="2" type="noConversion"/>
  </si>
  <si>
    <t>1톤</t>
    <phoneticPr fontId="2" type="noConversion"/>
  </si>
  <si>
    <t>냉동가동 (필수)</t>
    <phoneticPr fontId="2" type="noConversion"/>
  </si>
  <si>
    <t>2톤미만 1</t>
    <phoneticPr fontId="2" type="noConversion"/>
  </si>
  <si>
    <t>100km 이내</t>
    <phoneticPr fontId="2" type="noConversion"/>
  </si>
  <si>
    <t>2톤미만 2</t>
    <phoneticPr fontId="2" type="noConversion"/>
  </si>
  <si>
    <t>101~200km 이내</t>
    <phoneticPr fontId="2" type="noConversion"/>
  </si>
  <si>
    <t>2톤미만 3</t>
    <phoneticPr fontId="2" type="noConversion"/>
  </si>
  <si>
    <t>201~300km 이내</t>
    <phoneticPr fontId="2" type="noConversion"/>
  </si>
  <si>
    <t>2톤미만 4</t>
    <phoneticPr fontId="2" type="noConversion"/>
  </si>
  <si>
    <t>301km 이상</t>
    <phoneticPr fontId="2" type="noConversion"/>
  </si>
  <si>
    <t>3.5톤이하 1</t>
    <phoneticPr fontId="2" type="noConversion"/>
  </si>
  <si>
    <t>3.5톤이하 2</t>
  </si>
  <si>
    <t>3.5톤이하 3</t>
  </si>
  <si>
    <t>3.5톤이하 4</t>
  </si>
  <si>
    <t>5톤이하 1</t>
    <phoneticPr fontId="2" type="noConversion"/>
  </si>
  <si>
    <t>5톤이하 2</t>
    <phoneticPr fontId="2" type="noConversion"/>
  </si>
  <si>
    <t>5톤이하 3</t>
    <phoneticPr fontId="2" type="noConversion"/>
  </si>
  <si>
    <t>5톤이하 4</t>
    <phoneticPr fontId="2" type="noConversion"/>
  </si>
  <si>
    <t>8.5톤이하 1</t>
    <phoneticPr fontId="2" type="noConversion"/>
  </si>
  <si>
    <t>8.5톤이하 2</t>
  </si>
  <si>
    <t>8.5톤이하 3</t>
  </si>
  <si>
    <t>8.5톤이하 4</t>
  </si>
  <si>
    <t>25톤이하 1</t>
    <phoneticPr fontId="2" type="noConversion"/>
  </si>
  <si>
    <t>25톤이하 2</t>
    <phoneticPr fontId="2" type="noConversion"/>
  </si>
  <si>
    <t xml:space="preserve">25톤이하 3 </t>
    <phoneticPr fontId="2" type="noConversion"/>
  </si>
  <si>
    <t>25톤이하 4</t>
    <phoneticPr fontId="2" type="noConversion"/>
  </si>
  <si>
    <t>3톤</t>
    <phoneticPr fontId="2" type="noConversion"/>
  </si>
  <si>
    <t>3.5톤이하 4</t>
    <phoneticPr fontId="2" type="noConversion"/>
  </si>
  <si>
    <t>정산인정액(80%기준)</t>
    <phoneticPr fontId="2" type="noConversion"/>
  </si>
  <si>
    <t>정산대상액
(MIN A, B)</t>
    <phoneticPr fontId="2" type="noConversion"/>
  </si>
  <si>
    <t>실제 지출액(A)</t>
    <phoneticPr fontId="2" type="noConversion"/>
  </si>
  <si>
    <t>지원한도(B)</t>
    <phoneticPr fontId="2" type="noConversion"/>
  </si>
  <si>
    <t>1) 업체 이용</t>
    <phoneticPr fontId="2" type="noConversion"/>
  </si>
  <si>
    <t>2) 기준단가</t>
    <phoneticPr fontId="2" type="noConversion"/>
  </si>
  <si>
    <t>주1) 업체에서 실제 이용(이용예정) 차량 기준으로 작성, 실제 지출액은 부가세 제외한 금액 기준</t>
    <phoneticPr fontId="2" type="noConversion"/>
  </si>
  <si>
    <t>주2) 기준단가는 자동으로 집계됨, 차량구분에 표에 기록된 구분대로 기재</t>
    <phoneticPr fontId="2" type="noConversion"/>
  </si>
  <si>
    <r>
      <rPr>
        <b/>
        <sz val="10"/>
        <color theme="1"/>
        <rFont val="맑은 고딕"/>
        <family val="3"/>
        <charset val="129"/>
      </rPr>
      <t>★</t>
    </r>
    <r>
      <rPr>
        <b/>
        <sz val="10"/>
        <color theme="1"/>
        <rFont val="맑은 고딕"/>
        <family val="3"/>
        <charset val="129"/>
        <scheme val="minor"/>
      </rPr>
      <t>차량규모별 aT기준단가표</t>
    </r>
    <phoneticPr fontId="2" type="noConversion"/>
  </si>
  <si>
    <t>5톤</t>
    <phoneticPr fontId="2" type="noConversion"/>
  </si>
  <si>
    <t>7톤</t>
    <phoneticPr fontId="2" type="noConversion"/>
  </si>
  <si>
    <t>8.5톤이하 3</t>
    <phoneticPr fontId="2" type="noConversion"/>
  </si>
  <si>
    <t>21톤</t>
    <phoneticPr fontId="2" type="noConversion"/>
  </si>
  <si>
    <t>25톤</t>
    <phoneticPr fontId="2" type="noConversion"/>
  </si>
  <si>
    <t>[사업계획서 작성 시 참고용]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</si>
</sst>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sz val="10"/>
      <name val="맑은 고딕"/>
      <family val="2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  <scheme val="minor"/>
    </font>
    <font>
      <i/>
      <sz val="11"/>
      <color theme="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41" fontId="6" fillId="2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10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0" fontId="0" fillId="4" borderId="0" xfId="0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4CE7-B11A-40B7-8FB2-6D2A0C85D292}">
  <dimension ref="A1:M29"/>
  <sheetViews>
    <sheetView tabSelected="1" workbookViewId="0"/>
  </sheetViews>
  <sheetFormatPr defaultRowHeight="16.5" x14ac:dyDescent="0.3"/>
  <cols>
    <col min="3" max="3" width="12" customWidth="1"/>
    <col min="4" max="4" width="12.625" customWidth="1"/>
    <col min="6" max="7" width="9.75" customWidth="1"/>
    <col min="8" max="8" width="9.875" customWidth="1"/>
    <col min="9" max="9" width="4.25" customWidth="1"/>
    <col min="12" max="12" width="18.125" customWidth="1"/>
  </cols>
  <sheetData>
    <row r="1" spans="1:13" x14ac:dyDescent="0.3">
      <c r="A1" s="16" t="s">
        <v>45</v>
      </c>
      <c r="B1" s="16"/>
      <c r="C1" s="17"/>
    </row>
    <row r="2" spans="1:13" x14ac:dyDescent="0.3">
      <c r="J2" s="9" t="s">
        <v>39</v>
      </c>
    </row>
    <row r="3" spans="1:13" x14ac:dyDescent="0.3">
      <c r="A3" s="11" t="s">
        <v>35</v>
      </c>
      <c r="B3" s="11"/>
      <c r="C3" s="11"/>
      <c r="D3" s="18" t="s">
        <v>36</v>
      </c>
      <c r="E3" s="18"/>
      <c r="F3" s="18"/>
      <c r="G3" s="14" t="s">
        <v>32</v>
      </c>
      <c r="H3" s="13" t="s">
        <v>31</v>
      </c>
      <c r="J3" s="12" t="s">
        <v>4</v>
      </c>
      <c r="K3" s="12"/>
      <c r="L3" s="12"/>
      <c r="M3" s="1"/>
    </row>
    <row r="4" spans="1:13" x14ac:dyDescent="0.3">
      <c r="A4" s="10" t="s">
        <v>0</v>
      </c>
      <c r="B4" s="10" t="s">
        <v>1</v>
      </c>
      <c r="C4" s="10" t="s">
        <v>33</v>
      </c>
      <c r="D4" s="19" t="s">
        <v>2</v>
      </c>
      <c r="E4" s="19" t="s">
        <v>1</v>
      </c>
      <c r="F4" s="19" t="s">
        <v>34</v>
      </c>
      <c r="G4" s="15"/>
      <c r="H4" s="13"/>
      <c r="J4" s="2" t="s">
        <v>5</v>
      </c>
      <c r="K4" s="3">
        <v>2211</v>
      </c>
      <c r="L4" s="3" t="s">
        <v>6</v>
      </c>
      <c r="M4" s="4"/>
    </row>
    <row r="5" spans="1:13" x14ac:dyDescent="0.3">
      <c r="A5" s="6" t="s">
        <v>3</v>
      </c>
      <c r="B5" s="6">
        <v>80</v>
      </c>
      <c r="C5" s="7">
        <v>170000</v>
      </c>
      <c r="D5" s="19" t="s">
        <v>5</v>
      </c>
      <c r="E5" s="19">
        <v>80</v>
      </c>
      <c r="F5" s="20">
        <f>VLOOKUP(D5,J4:K23,2,0)*E5</f>
        <v>176880</v>
      </c>
      <c r="G5" s="7">
        <f>MIN(C5,F5)</f>
        <v>170000</v>
      </c>
      <c r="H5" s="7">
        <f>G5*0.8</f>
        <v>136000</v>
      </c>
      <c r="J5" s="2" t="s">
        <v>7</v>
      </c>
      <c r="K5" s="3">
        <v>1254</v>
      </c>
      <c r="L5" s="3" t="s">
        <v>8</v>
      </c>
      <c r="M5" s="4"/>
    </row>
    <row r="6" spans="1:13" x14ac:dyDescent="0.3">
      <c r="A6" s="6" t="s">
        <v>29</v>
      </c>
      <c r="B6" s="6">
        <v>300</v>
      </c>
      <c r="C6" s="7">
        <v>480000</v>
      </c>
      <c r="D6" s="19" t="s">
        <v>30</v>
      </c>
      <c r="E6" s="19">
        <v>300</v>
      </c>
      <c r="F6" s="20">
        <f>VLOOKUP(D6,J4:K23,2,0)*E6</f>
        <v>354000</v>
      </c>
      <c r="G6" s="7">
        <f t="shared" ref="G6:G27" si="0">MIN(C6,F6)</f>
        <v>354000</v>
      </c>
      <c r="H6" s="7">
        <f t="shared" ref="H6:H27" si="1">G6*0.8</f>
        <v>283200</v>
      </c>
      <c r="J6" s="2" t="s">
        <v>9</v>
      </c>
      <c r="K6" s="3">
        <v>953</v>
      </c>
      <c r="L6" s="3" t="s">
        <v>10</v>
      </c>
      <c r="M6" s="4"/>
    </row>
    <row r="7" spans="1:13" x14ac:dyDescent="0.3">
      <c r="A7" s="6" t="s">
        <v>40</v>
      </c>
      <c r="B7" s="6">
        <v>180</v>
      </c>
      <c r="C7" s="7">
        <v>320000</v>
      </c>
      <c r="D7" s="19" t="s">
        <v>18</v>
      </c>
      <c r="E7" s="19">
        <v>180</v>
      </c>
      <c r="F7" s="20">
        <f>VLOOKUP(D7,J4:K23,2,0)*E7</f>
        <v>325260</v>
      </c>
      <c r="G7" s="7">
        <f t="shared" si="0"/>
        <v>320000</v>
      </c>
      <c r="H7" s="7">
        <f t="shared" si="1"/>
        <v>256000</v>
      </c>
      <c r="J7" s="2" t="s">
        <v>11</v>
      </c>
      <c r="K7" s="3">
        <v>889</v>
      </c>
      <c r="L7" s="3" t="s">
        <v>12</v>
      </c>
      <c r="M7" s="5"/>
    </row>
    <row r="8" spans="1:13" x14ac:dyDescent="0.3">
      <c r="A8" s="6" t="s">
        <v>41</v>
      </c>
      <c r="B8" s="6">
        <v>232</v>
      </c>
      <c r="C8" s="7">
        <v>423000</v>
      </c>
      <c r="D8" s="19" t="s">
        <v>42</v>
      </c>
      <c r="E8" s="19">
        <v>232</v>
      </c>
      <c r="F8" s="20">
        <f>VLOOKUP(D8,J4:K23,2,0)*E8</f>
        <v>448920</v>
      </c>
      <c r="G8" s="7">
        <f t="shared" si="0"/>
        <v>423000</v>
      </c>
      <c r="H8" s="7">
        <f t="shared" si="1"/>
        <v>338400</v>
      </c>
      <c r="J8" s="2" t="s">
        <v>13</v>
      </c>
      <c r="K8" s="3">
        <v>2711</v>
      </c>
      <c r="L8" s="3" t="s">
        <v>6</v>
      </c>
      <c r="M8" s="5"/>
    </row>
    <row r="9" spans="1:13" x14ac:dyDescent="0.3">
      <c r="A9" s="6" t="s">
        <v>43</v>
      </c>
      <c r="B9" s="6">
        <v>300</v>
      </c>
      <c r="C9" s="7">
        <v>500000</v>
      </c>
      <c r="D9" s="19" t="s">
        <v>28</v>
      </c>
      <c r="E9" s="19">
        <v>300</v>
      </c>
      <c r="F9" s="20">
        <f>VLOOKUP(D9,J4:K23,2,0)*E9</f>
        <v>560700</v>
      </c>
      <c r="G9" s="7">
        <f t="shared" si="0"/>
        <v>500000</v>
      </c>
      <c r="H9" s="7">
        <f t="shared" si="1"/>
        <v>400000</v>
      </c>
      <c r="J9" s="2" t="s">
        <v>14</v>
      </c>
      <c r="K9" s="3">
        <v>1506</v>
      </c>
      <c r="L9" s="3" t="s">
        <v>8</v>
      </c>
      <c r="M9" s="5"/>
    </row>
    <row r="10" spans="1:13" x14ac:dyDescent="0.3">
      <c r="A10" s="6" t="s">
        <v>44</v>
      </c>
      <c r="B10" s="6">
        <v>80</v>
      </c>
      <c r="C10" s="7">
        <v>420000</v>
      </c>
      <c r="D10" s="19" t="s">
        <v>25</v>
      </c>
      <c r="E10" s="19">
        <v>80</v>
      </c>
      <c r="F10" s="20">
        <f>VLOOKUP(D10,J4:K23,2,0)*E10</f>
        <v>343600</v>
      </c>
      <c r="G10" s="7">
        <f t="shared" si="0"/>
        <v>343600</v>
      </c>
      <c r="H10" s="7">
        <f t="shared" si="1"/>
        <v>274880</v>
      </c>
      <c r="J10" s="2" t="s">
        <v>15</v>
      </c>
      <c r="K10" s="3">
        <v>1344</v>
      </c>
      <c r="L10" s="3" t="s">
        <v>10</v>
      </c>
      <c r="M10" s="5"/>
    </row>
    <row r="11" spans="1:13" x14ac:dyDescent="0.3">
      <c r="A11" s="6"/>
      <c r="B11" s="6"/>
      <c r="C11" s="7"/>
      <c r="D11" s="19"/>
      <c r="E11" s="19"/>
      <c r="F11" s="20" t="e">
        <f>VLOOKUP(D11,J4:K23,2,0)*E11</f>
        <v>#N/A</v>
      </c>
      <c r="G11" s="7" t="e">
        <f t="shared" si="0"/>
        <v>#N/A</v>
      </c>
      <c r="H11" s="7" t="e">
        <f t="shared" si="1"/>
        <v>#N/A</v>
      </c>
      <c r="J11" s="2" t="s">
        <v>16</v>
      </c>
      <c r="K11" s="3">
        <v>1180</v>
      </c>
      <c r="L11" s="3" t="s">
        <v>12</v>
      </c>
      <c r="M11" s="5"/>
    </row>
    <row r="12" spans="1:13" x14ac:dyDescent="0.3">
      <c r="A12" s="6"/>
      <c r="B12" s="6"/>
      <c r="C12" s="7"/>
      <c r="D12" s="19"/>
      <c r="E12" s="19"/>
      <c r="F12" s="20" t="e">
        <f>VLOOKUP(D12,J4:K23,2,0)*E12</f>
        <v>#N/A</v>
      </c>
      <c r="G12" s="7" t="e">
        <f t="shared" si="0"/>
        <v>#N/A</v>
      </c>
      <c r="H12" s="7" t="e">
        <f t="shared" si="1"/>
        <v>#N/A</v>
      </c>
      <c r="J12" s="2" t="s">
        <v>17</v>
      </c>
      <c r="K12" s="3">
        <v>3253</v>
      </c>
      <c r="L12" s="3" t="s">
        <v>6</v>
      </c>
      <c r="M12" s="5"/>
    </row>
    <row r="13" spans="1:13" x14ac:dyDescent="0.3">
      <c r="A13" s="6"/>
      <c r="B13" s="6"/>
      <c r="C13" s="7"/>
      <c r="D13" s="19"/>
      <c r="E13" s="19"/>
      <c r="F13" s="20" t="e">
        <f>VLOOKUP(D13,J4:K23,2,0)*E13</f>
        <v>#N/A</v>
      </c>
      <c r="G13" s="7" t="e">
        <f t="shared" si="0"/>
        <v>#N/A</v>
      </c>
      <c r="H13" s="7" t="e">
        <f t="shared" si="1"/>
        <v>#N/A</v>
      </c>
      <c r="J13" s="2" t="s">
        <v>18</v>
      </c>
      <c r="K13" s="3">
        <v>1807</v>
      </c>
      <c r="L13" s="3" t="s">
        <v>8</v>
      </c>
    </row>
    <row r="14" spans="1:13" x14ac:dyDescent="0.3">
      <c r="A14" s="6"/>
      <c r="B14" s="6"/>
      <c r="C14" s="7"/>
      <c r="D14" s="19"/>
      <c r="E14" s="19"/>
      <c r="F14" s="20" t="e">
        <f>VLOOKUP(D14,J4:K23,2,0)*E14</f>
        <v>#N/A</v>
      </c>
      <c r="G14" s="7" t="e">
        <f t="shared" si="0"/>
        <v>#N/A</v>
      </c>
      <c r="H14" s="7" t="e">
        <f t="shared" si="1"/>
        <v>#N/A</v>
      </c>
      <c r="J14" s="2" t="s">
        <v>19</v>
      </c>
      <c r="K14" s="3">
        <v>1612</v>
      </c>
      <c r="L14" s="3" t="s">
        <v>10</v>
      </c>
    </row>
    <row r="15" spans="1:13" x14ac:dyDescent="0.3">
      <c r="A15" s="6"/>
      <c r="B15" s="6"/>
      <c r="C15" s="7"/>
      <c r="D15" s="19"/>
      <c r="E15" s="19"/>
      <c r="F15" s="20" t="e">
        <f>VLOOKUP(D15,J4:K23,2,0)*E15</f>
        <v>#N/A</v>
      </c>
      <c r="G15" s="7" t="e">
        <f t="shared" si="0"/>
        <v>#N/A</v>
      </c>
      <c r="H15" s="7" t="e">
        <f t="shared" si="1"/>
        <v>#N/A</v>
      </c>
      <c r="J15" s="2" t="s">
        <v>20</v>
      </c>
      <c r="K15" s="3">
        <v>1416</v>
      </c>
      <c r="L15" s="3" t="s">
        <v>12</v>
      </c>
    </row>
    <row r="16" spans="1:13" x14ac:dyDescent="0.3">
      <c r="A16" s="6"/>
      <c r="B16" s="6"/>
      <c r="C16" s="7"/>
      <c r="D16" s="19"/>
      <c r="E16" s="19"/>
      <c r="F16" s="20" t="e">
        <f>VLOOKUP(D16,J4:K23,2,0)*E16</f>
        <v>#N/A</v>
      </c>
      <c r="G16" s="7" t="e">
        <f>MIN(C16,F17)</f>
        <v>#N/A</v>
      </c>
      <c r="H16" s="7" t="e">
        <f t="shared" si="1"/>
        <v>#N/A</v>
      </c>
      <c r="J16" s="2" t="s">
        <v>21</v>
      </c>
      <c r="K16" s="3">
        <v>3904</v>
      </c>
      <c r="L16" s="3" t="s">
        <v>6</v>
      </c>
    </row>
    <row r="17" spans="1:12" x14ac:dyDescent="0.3">
      <c r="A17" s="6"/>
      <c r="B17" s="6"/>
      <c r="C17" s="7"/>
      <c r="D17" s="19"/>
      <c r="E17" s="19"/>
      <c r="F17" s="20" t="e">
        <f>VLOOKUP(D17,J4:K23,2,0)*E17</f>
        <v>#N/A</v>
      </c>
      <c r="G17" s="7" t="e">
        <f>MIN(C17,#REF!)</f>
        <v>#REF!</v>
      </c>
      <c r="H17" s="7" t="e">
        <f t="shared" si="1"/>
        <v>#REF!</v>
      </c>
      <c r="J17" s="2" t="s">
        <v>22</v>
      </c>
      <c r="K17" s="3">
        <v>2169</v>
      </c>
      <c r="L17" s="3" t="s">
        <v>8</v>
      </c>
    </row>
    <row r="18" spans="1:12" x14ac:dyDescent="0.3">
      <c r="A18" s="6"/>
      <c r="B18" s="6"/>
      <c r="C18" s="7"/>
      <c r="D18" s="19"/>
      <c r="E18" s="19"/>
      <c r="F18" s="20" t="e">
        <f>VLOOKUP(D18,J4:K23,2,0)*E18</f>
        <v>#N/A</v>
      </c>
      <c r="G18" s="7" t="e">
        <f t="shared" si="0"/>
        <v>#N/A</v>
      </c>
      <c r="H18" s="7" t="e">
        <f t="shared" si="1"/>
        <v>#N/A</v>
      </c>
      <c r="J18" s="2" t="s">
        <v>23</v>
      </c>
      <c r="K18" s="3">
        <v>1935</v>
      </c>
      <c r="L18" s="3" t="s">
        <v>10</v>
      </c>
    </row>
    <row r="19" spans="1:12" x14ac:dyDescent="0.3">
      <c r="A19" s="6"/>
      <c r="B19" s="6"/>
      <c r="C19" s="7"/>
      <c r="D19" s="19"/>
      <c r="E19" s="19"/>
      <c r="F19" s="20" t="e">
        <f>VLOOKUP(D19,J4:K23,2,0)*E19</f>
        <v>#N/A</v>
      </c>
      <c r="G19" s="7" t="e">
        <f t="shared" si="0"/>
        <v>#N/A</v>
      </c>
      <c r="H19" s="7" t="e">
        <f t="shared" si="1"/>
        <v>#N/A</v>
      </c>
      <c r="J19" s="2" t="s">
        <v>24</v>
      </c>
      <c r="K19" s="3">
        <v>1700</v>
      </c>
      <c r="L19" s="3" t="s">
        <v>12</v>
      </c>
    </row>
    <row r="20" spans="1:12" x14ac:dyDescent="0.3">
      <c r="A20" s="6"/>
      <c r="B20" s="6"/>
      <c r="C20" s="7"/>
      <c r="D20" s="19"/>
      <c r="E20" s="19"/>
      <c r="F20" s="20" t="e">
        <f>VLOOKUP(D20,J4:K23,2,0)*E20</f>
        <v>#N/A</v>
      </c>
      <c r="G20" s="7" t="e">
        <f t="shared" si="0"/>
        <v>#N/A</v>
      </c>
      <c r="H20" s="7" t="e">
        <f t="shared" si="1"/>
        <v>#N/A</v>
      </c>
      <c r="J20" s="2" t="s">
        <v>25</v>
      </c>
      <c r="K20" s="3">
        <v>4295</v>
      </c>
      <c r="L20" s="3" t="s">
        <v>6</v>
      </c>
    </row>
    <row r="21" spans="1:12" x14ac:dyDescent="0.3">
      <c r="A21" s="6"/>
      <c r="B21" s="6"/>
      <c r="C21" s="7"/>
      <c r="D21" s="19"/>
      <c r="E21" s="19"/>
      <c r="F21" s="20" t="e">
        <f>VLOOKUP(D21,J4:K23,2,0)*E21</f>
        <v>#N/A</v>
      </c>
      <c r="G21" s="7" t="e">
        <f t="shared" si="0"/>
        <v>#N/A</v>
      </c>
      <c r="H21" s="7" t="e">
        <f t="shared" si="1"/>
        <v>#N/A</v>
      </c>
      <c r="J21" s="2" t="s">
        <v>26</v>
      </c>
      <c r="K21" s="3">
        <v>2386</v>
      </c>
      <c r="L21" s="3" t="s">
        <v>8</v>
      </c>
    </row>
    <row r="22" spans="1:12" x14ac:dyDescent="0.3">
      <c r="A22" s="6"/>
      <c r="B22" s="6"/>
      <c r="C22" s="7"/>
      <c r="D22" s="19"/>
      <c r="E22" s="19"/>
      <c r="F22" s="20" t="e">
        <f>VLOOKUP(D22,J4:K23,2,0)*E22</f>
        <v>#N/A</v>
      </c>
      <c r="G22" s="7" t="e">
        <f t="shared" si="0"/>
        <v>#N/A</v>
      </c>
      <c r="H22" s="7" t="e">
        <f t="shared" si="1"/>
        <v>#N/A</v>
      </c>
      <c r="J22" s="2" t="s">
        <v>27</v>
      </c>
      <c r="K22" s="3">
        <v>2128</v>
      </c>
      <c r="L22" s="3" t="s">
        <v>10</v>
      </c>
    </row>
    <row r="23" spans="1:12" x14ac:dyDescent="0.3">
      <c r="A23" s="6"/>
      <c r="B23" s="6"/>
      <c r="C23" s="7"/>
      <c r="D23" s="19"/>
      <c r="E23" s="19"/>
      <c r="F23" s="20" t="e">
        <f>VLOOKUP(D23,J4:K23,2,0)*E23</f>
        <v>#N/A</v>
      </c>
      <c r="G23" s="7" t="e">
        <f t="shared" si="0"/>
        <v>#N/A</v>
      </c>
      <c r="H23" s="7" t="e">
        <f t="shared" si="1"/>
        <v>#N/A</v>
      </c>
      <c r="J23" s="2" t="s">
        <v>28</v>
      </c>
      <c r="K23" s="3">
        <v>1869</v>
      </c>
      <c r="L23" s="3" t="s">
        <v>12</v>
      </c>
    </row>
    <row r="24" spans="1:12" x14ac:dyDescent="0.3">
      <c r="A24" s="6"/>
      <c r="B24" s="6"/>
      <c r="C24" s="7"/>
      <c r="D24" s="19"/>
      <c r="E24" s="19"/>
      <c r="F24" s="20" t="e">
        <f>VLOOKUP(D24,J4:K23,2,0)*E24</f>
        <v>#N/A</v>
      </c>
      <c r="G24" s="7" t="e">
        <f t="shared" si="0"/>
        <v>#N/A</v>
      </c>
      <c r="H24" s="7" t="e">
        <f t="shared" si="1"/>
        <v>#N/A</v>
      </c>
    </row>
    <row r="25" spans="1:12" x14ac:dyDescent="0.3">
      <c r="A25" s="6"/>
      <c r="B25" s="6"/>
      <c r="C25" s="7"/>
      <c r="D25" s="19"/>
      <c r="E25" s="19"/>
      <c r="F25" s="20" t="e">
        <f>VLOOKUP(D25,J4:K23,2,0)*E25</f>
        <v>#N/A</v>
      </c>
      <c r="G25" s="7" t="e">
        <f t="shared" si="0"/>
        <v>#N/A</v>
      </c>
      <c r="H25" s="7" t="e">
        <f t="shared" si="1"/>
        <v>#N/A</v>
      </c>
    </row>
    <row r="26" spans="1:12" x14ac:dyDescent="0.3">
      <c r="A26" s="6"/>
      <c r="B26" s="6"/>
      <c r="C26" s="7"/>
      <c r="D26" s="19"/>
      <c r="E26" s="19"/>
      <c r="F26" s="20" t="e">
        <f>VLOOKUP(D26,J4:K23,2,0)*E26</f>
        <v>#N/A</v>
      </c>
      <c r="G26" s="7" t="e">
        <f t="shared" si="0"/>
        <v>#N/A</v>
      </c>
      <c r="H26" s="7" t="e">
        <f t="shared" si="1"/>
        <v>#N/A</v>
      </c>
    </row>
    <row r="27" spans="1:12" x14ac:dyDescent="0.3">
      <c r="A27" s="6"/>
      <c r="B27" s="6"/>
      <c r="C27" s="7"/>
      <c r="D27" s="19"/>
      <c r="E27" s="19"/>
      <c r="F27" s="20" t="e">
        <f>VLOOKUP(D27,J4:K23,2,0)*E27</f>
        <v>#N/A</v>
      </c>
      <c r="G27" s="7" t="e">
        <f t="shared" si="0"/>
        <v>#N/A</v>
      </c>
      <c r="H27" s="7" t="e">
        <f t="shared" si="1"/>
        <v>#N/A</v>
      </c>
    </row>
    <row r="28" spans="1:12" x14ac:dyDescent="0.3">
      <c r="A28" t="s">
        <v>37</v>
      </c>
      <c r="F28" s="8"/>
      <c r="G28" s="8"/>
    </row>
    <row r="29" spans="1:12" x14ac:dyDescent="0.3">
      <c r="A29" t="s">
        <v>38</v>
      </c>
    </row>
  </sheetData>
  <mergeCells count="5">
    <mergeCell ref="A3:C3"/>
    <mergeCell ref="D3:F3"/>
    <mergeCell ref="J3:L3"/>
    <mergeCell ref="H3:H4"/>
    <mergeCell ref="G3:G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저온수송차량(km기준)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2025-02-04T01:16:26Z</dcterms:created>
  <dcterms:modified xsi:type="dcterms:W3CDTF">2025-02-17T02:26:52Z</dcterms:modified>
</cp:coreProperties>
</file>