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W:\공용 드라이브\지역디지털기초체력지원사업\#지역디지털기초체력지원사업\2026\2026년 지역선도기업 사업공고\"/>
    </mc:Choice>
  </mc:AlternateContent>
  <xr:revisionPtr revIDLastSave="0" documentId="13_ncr:1_{3CD4A1B8-AD6A-43C6-B433-AA372C89CD2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 배점 기준" sheetId="4" r:id="rId1"/>
    <sheet name="1. 업체별 연구개발 투자현황" sheetId="2" r:id="rId2"/>
    <sheet name="2. 업체별 연구개발 투입인력현황" sheetId="3" r:id="rId3"/>
    <sheet name="3. 업체별 특허현황" sheetId="5" r:id="rId4"/>
    <sheet name="4. 혁신역량 및 성장단계 산식" sheetId="1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9" i="1" l="1"/>
  <c r="M9" i="1" s="1"/>
  <c r="G8" i="1"/>
  <c r="M8" i="1" s="1"/>
  <c r="G7" i="1"/>
  <c r="M7" i="1" s="1"/>
  <c r="G6" i="1"/>
  <c r="M6" i="1" s="1"/>
  <c r="G5" i="1"/>
  <c r="M5" i="1" s="1"/>
  <c r="F9" i="1"/>
  <c r="F8" i="1"/>
  <c r="F7" i="1"/>
  <c r="L7" i="1" s="1"/>
  <c r="P7" i="1" s="1"/>
  <c r="F6" i="1"/>
  <c r="L6" i="1" s="1"/>
  <c r="F5" i="1"/>
  <c r="L5" i="1" s="1"/>
  <c r="E9" i="1"/>
  <c r="K9" i="1" s="1"/>
  <c r="E8" i="1"/>
  <c r="E7" i="1"/>
  <c r="K7" i="1" s="1"/>
  <c r="E6" i="1"/>
  <c r="K6" i="1" s="1"/>
  <c r="E5" i="1"/>
  <c r="K5" i="1" s="1"/>
  <c r="D9" i="1"/>
  <c r="D8" i="1"/>
  <c r="J8" i="1" s="1"/>
  <c r="D7" i="1"/>
  <c r="D6" i="1"/>
  <c r="J6" i="1" s="1"/>
  <c r="C9" i="1"/>
  <c r="C8" i="1"/>
  <c r="I8" i="1" s="1"/>
  <c r="O8" i="1" s="1"/>
  <c r="D5" i="1"/>
  <c r="P9" i="1"/>
  <c r="N9" i="1"/>
  <c r="N8" i="1"/>
  <c r="N7" i="1"/>
  <c r="L9" i="1"/>
  <c r="L8" i="1"/>
  <c r="P8" i="1" s="1"/>
  <c r="K8" i="1"/>
  <c r="J9" i="1"/>
  <c r="J7" i="1"/>
  <c r="J5" i="1"/>
  <c r="I9" i="1"/>
  <c r="O9" i="1" s="1"/>
  <c r="O6" i="2"/>
  <c r="G10" i="1" l="1"/>
  <c r="U11" i="2"/>
  <c r="V7" i="2"/>
  <c r="V8" i="2"/>
  <c r="C7" i="1" s="1"/>
  <c r="I7" i="1" s="1"/>
  <c r="O7" i="1" s="1"/>
  <c r="V9" i="2"/>
  <c r="V10" i="2"/>
  <c r="V6" i="2"/>
  <c r="Q7" i="2"/>
  <c r="Q8" i="2"/>
  <c r="Q9" i="2"/>
  <c r="Q10" i="2"/>
  <c r="Q6" i="2"/>
  <c r="T11" i="2"/>
  <c r="P7" i="2"/>
  <c r="P8" i="2"/>
  <c r="P9" i="2"/>
  <c r="P10" i="2"/>
  <c r="P6" i="2"/>
  <c r="O7" i="2"/>
  <c r="O8" i="2"/>
  <c r="O9" i="2"/>
  <c r="O10" i="2"/>
  <c r="D11" i="2"/>
  <c r="E11" i="2"/>
  <c r="F11" i="2"/>
  <c r="G11" i="2"/>
  <c r="H11" i="2"/>
  <c r="I11" i="2"/>
  <c r="J11" i="2"/>
  <c r="K11" i="2"/>
  <c r="L11" i="2"/>
  <c r="M11" i="2"/>
  <c r="N11" i="2"/>
  <c r="C11" i="2"/>
  <c r="R9" i="2" l="1"/>
  <c r="R8" i="2"/>
  <c r="Q11" i="2"/>
  <c r="R7" i="2"/>
  <c r="C6" i="1" s="1"/>
  <c r="I6" i="1" s="1"/>
  <c r="O6" i="1" s="1"/>
  <c r="R10" i="2"/>
  <c r="V11" i="2"/>
  <c r="R6" i="2"/>
  <c r="O11" i="2"/>
  <c r="P11" i="2"/>
  <c r="H6" i="1"/>
  <c r="N6" i="1" s="1"/>
  <c r="P6" i="1" s="1"/>
  <c r="H7" i="1"/>
  <c r="H8" i="1"/>
  <c r="H9" i="1"/>
  <c r="H5" i="1"/>
  <c r="N5" i="1" s="1"/>
  <c r="P5" i="1" s="1"/>
  <c r="D10" i="5"/>
  <c r="C10" i="5"/>
  <c r="C5" i="1" l="1"/>
  <c r="I5" i="1" s="1"/>
  <c r="O5" i="1" s="1"/>
  <c r="R11" i="2"/>
  <c r="C10" i="1" s="1"/>
  <c r="E11" i="1"/>
  <c r="H10" i="1" l="1"/>
  <c r="E10" i="1"/>
  <c r="F11" i="1" l="1"/>
  <c r="H11" i="1"/>
  <c r="G11" i="1"/>
  <c r="D11" i="1"/>
  <c r="D10" i="3"/>
  <c r="S11" i="2"/>
  <c r="F10" i="1" s="1"/>
  <c r="C11" i="1"/>
  <c r="C10" i="3" l="1"/>
  <c r="D10" i="1" s="1"/>
</calcChain>
</file>

<file path=xl/sharedStrings.xml><?xml version="1.0" encoding="utf-8"?>
<sst xmlns="http://schemas.openxmlformats.org/spreadsheetml/2006/main" count="136" uniqueCount="101">
  <si>
    <t>연구개발혁신역량</t>
    <phoneticPr fontId="4" type="noConversion"/>
  </si>
  <si>
    <t>성장단계</t>
  </si>
  <si>
    <t>성장단계</t>
    <phoneticPr fontId="4" type="noConversion"/>
  </si>
  <si>
    <t>특허</t>
  </si>
  <si>
    <t>특허</t>
    <phoneticPr fontId="4" type="noConversion"/>
  </si>
  <si>
    <t>매출액 규모</t>
  </si>
  <si>
    <t>고용규모</t>
  </si>
  <si>
    <t>업체1</t>
    <phoneticPr fontId="4" type="noConversion"/>
  </si>
  <si>
    <t>업체3</t>
  </si>
  <si>
    <t>업체4</t>
  </si>
  <si>
    <t>업체5</t>
  </si>
  <si>
    <t>업체2</t>
    <phoneticPr fontId="4" type="noConversion"/>
  </si>
  <si>
    <t>연구개발 투자금액</t>
    <phoneticPr fontId="4" type="noConversion"/>
  </si>
  <si>
    <t>총</t>
    <phoneticPr fontId="4" type="noConversion"/>
  </si>
  <si>
    <t>연구개발 인력수</t>
    <phoneticPr fontId="4" type="noConversion"/>
  </si>
  <si>
    <t>종합</t>
    <phoneticPr fontId="4" type="noConversion"/>
  </si>
  <si>
    <t>연구개발 혁신 역량</t>
  </si>
  <si>
    <t>5점</t>
  </si>
  <si>
    <t>4점</t>
  </si>
  <si>
    <t>3점</t>
  </si>
  <si>
    <t>2점</t>
  </si>
  <si>
    <t>1점</t>
  </si>
  <si>
    <t>연구개발 투자 비율</t>
  </si>
  <si>
    <t>10% 이상</t>
  </si>
  <si>
    <t>없음</t>
  </si>
  <si>
    <t>연구개발 인력 비율</t>
  </si>
  <si>
    <t>30% 이상</t>
  </si>
  <si>
    <t>10% 이상~20%미만</t>
  </si>
  <si>
    <t>10개 이상</t>
  </si>
  <si>
    <t>1개</t>
  </si>
  <si>
    <t>매출액 증가율</t>
  </si>
  <si>
    <t>20%이상 ~30%미만</t>
  </si>
  <si>
    <t>없음(-성장)</t>
  </si>
  <si>
    <t>50억 이상</t>
  </si>
  <si>
    <t>3억 미만</t>
  </si>
  <si>
    <t>100명 이상</t>
  </si>
  <si>
    <t>30인 이상~100인 미만</t>
  </si>
  <si>
    <t>5인 초과~10인 이하</t>
  </si>
  <si>
    <t>5인 미만</t>
  </si>
  <si>
    <t>종합점수</t>
    <phoneticPr fontId="4" type="noConversion"/>
  </si>
  <si>
    <t>연구개발인력비율</t>
    <phoneticPr fontId="4" type="noConversion"/>
  </si>
  <si>
    <t>기술선도</t>
  </si>
  <si>
    <t>기술추격</t>
  </si>
  <si>
    <t>기술반응</t>
  </si>
  <si>
    <t>단순생산기업</t>
  </si>
  <si>
    <t>점수 평균</t>
  </si>
  <si>
    <t>4점 이상</t>
  </si>
  <si>
    <t xml:space="preserve">1점 </t>
  </si>
  <si>
    <t>성장단계 구분</t>
  </si>
  <si>
    <t>성숙기</t>
  </si>
  <si>
    <t>성장기</t>
  </si>
  <si>
    <t>도약기</t>
  </si>
  <si>
    <t>창업기</t>
  </si>
  <si>
    <t xml:space="preserve">&lt; 연구개발 및 성장단계별 수준 정의 &gt; </t>
    <phoneticPr fontId="4" type="noConversion"/>
  </si>
  <si>
    <t xml:space="preserve">&lt; 연구개발 혁신역량 및 성장단계별 배점 기준 &gt; </t>
    <phoneticPr fontId="4" type="noConversion"/>
  </si>
  <si>
    <t>매출액증가율</t>
  </si>
  <si>
    <t>매출액규모</t>
    <phoneticPr fontId="4" type="noConversion"/>
  </si>
  <si>
    <t>성장단계</t>
    <phoneticPr fontId="4" type="noConversion"/>
  </si>
  <si>
    <t>연구개발 투자비율</t>
    <phoneticPr fontId="4" type="noConversion"/>
  </si>
  <si>
    <t>역량 및 단계구분</t>
    <phoneticPr fontId="4" type="noConversion"/>
  </si>
  <si>
    <t>역량수준</t>
    <phoneticPr fontId="4" type="noConversion"/>
  </si>
  <si>
    <t xml:space="preserve">노란색 부분만 기입 요망, 다른 부분은 수정 금지(배점 기준 시트 외 전체 작성) </t>
    <phoneticPr fontId="4" type="noConversion"/>
  </si>
  <si>
    <t>평균</t>
    <phoneticPr fontId="4" type="noConversion"/>
  </si>
  <si>
    <t>국내특허개수</t>
    <phoneticPr fontId="4" type="noConversion"/>
  </si>
  <si>
    <t>해외특허개수</t>
    <phoneticPr fontId="4" type="noConversion"/>
  </si>
  <si>
    <t>총 종사자수</t>
    <phoneticPr fontId="4" type="noConversion"/>
  </si>
  <si>
    <t>3점 이상~
4점 미만</t>
    <phoneticPr fontId="4" type="noConversion"/>
  </si>
  <si>
    <t>1점 초과~
3점 미만</t>
    <phoneticPr fontId="4" type="noConversion"/>
  </si>
  <si>
    <t>연구개발 
혁신역량 구분</t>
    <phoneticPr fontId="4" type="noConversion"/>
  </si>
  <si>
    <t>5%이상~
10%미만</t>
    <phoneticPr fontId="4" type="noConversion"/>
  </si>
  <si>
    <t>3% 이상~
5%미만</t>
    <phoneticPr fontId="4" type="noConversion"/>
  </si>
  <si>
    <t>0%초과~
3% 이하</t>
    <phoneticPr fontId="4" type="noConversion"/>
  </si>
  <si>
    <t>20%이상~
30%미만</t>
    <phoneticPr fontId="4" type="noConversion"/>
  </si>
  <si>
    <t>0%초과~
10% 이하</t>
    <phoneticPr fontId="4" type="noConversion"/>
  </si>
  <si>
    <t>6개~
10개 미만</t>
    <phoneticPr fontId="4" type="noConversion"/>
  </si>
  <si>
    <t>2개~
5개 미만</t>
    <phoneticPr fontId="4" type="noConversion"/>
  </si>
  <si>
    <t>10%이상~
20%미만</t>
    <phoneticPr fontId="4" type="noConversion"/>
  </si>
  <si>
    <t>0%초과~
10%미만</t>
    <phoneticPr fontId="4" type="noConversion"/>
  </si>
  <si>
    <t>10억 이상~
30억 미만</t>
    <phoneticPr fontId="4" type="noConversion"/>
  </si>
  <si>
    <t>3억 초과~
10억 미만</t>
    <phoneticPr fontId="4" type="noConversion"/>
  </si>
  <si>
    <t>30억 이상~
50억 미만</t>
    <phoneticPr fontId="4" type="noConversion"/>
  </si>
  <si>
    <t>10인 이상~
30인 미만</t>
    <phoneticPr fontId="4" type="noConversion"/>
  </si>
  <si>
    <t>①재무상태표
(개발비 총증가액)</t>
    <phoneticPr fontId="4" type="noConversion"/>
  </si>
  <si>
    <t>⑤연구개발비합계(=①+②+③+④)</t>
    <phoneticPr fontId="4" type="noConversion"/>
  </si>
  <si>
    <t>②손익계산서
(연구비, 경상개발비 또는 (경상)연구개발비)</t>
    <phoneticPr fontId="4" type="noConversion"/>
  </si>
  <si>
    <t>③제조원가명세서
(연구비, 경상개발비 또는 (경상)연구개발비)</t>
    <phoneticPr fontId="4" type="noConversion"/>
  </si>
  <si>
    <t>④기타원가명세서
(연구비, 경상개발비 또는 (경상)연구개발비)</t>
    <phoneticPr fontId="4" type="noConversion"/>
  </si>
  <si>
    <t>3개년도 합산</t>
    <phoneticPr fontId="4" type="noConversion"/>
  </si>
  <si>
    <r>
      <rPr>
        <sz val="14"/>
        <color rgb="FFFF0000"/>
        <rFont val="맑은 고딕"/>
        <family val="3"/>
        <charset val="129"/>
        <scheme val="minor"/>
      </rPr>
      <t xml:space="preserve">※ 작성간 참고사항
 </t>
    </r>
    <r>
      <rPr>
        <sz val="14"/>
        <rFont val="맑은 고딕"/>
        <family val="3"/>
        <charset val="129"/>
        <scheme val="minor"/>
      </rPr>
      <t>3개년도(2022~2024) 과제수행 대상 업체 전체에 대한 각 연도별
 '연구개발 투자금액' 및 '매출액' 기재
 1)</t>
    </r>
    <r>
      <rPr>
        <sz val="14"/>
        <color theme="1"/>
        <rFont val="맑은 고딕"/>
        <family val="3"/>
        <charset val="129"/>
        <scheme val="minor"/>
      </rPr>
      <t xml:space="preserve"> '연구개발 투자금액' : 하단 참고하여 작성 
  - 외부감사 대상기업: </t>
    </r>
    <r>
      <rPr>
        <b/>
        <sz val="14"/>
        <color theme="1"/>
        <rFont val="맑은 고딕"/>
        <family val="3"/>
        <charset val="129"/>
        <scheme val="minor"/>
      </rPr>
      <t>감사보고서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제조원가명세서</t>
    </r>
    <r>
      <rPr>
        <sz val="14"/>
        <color theme="1"/>
        <rFont val="맑은 고딕"/>
        <family val="3"/>
        <charset val="129"/>
        <scheme val="minor"/>
      </rPr>
      <t xml:space="preserve">에 등
  - 외부감사 비대상기업: </t>
    </r>
    <r>
      <rPr>
        <b/>
        <sz val="14"/>
        <color theme="1"/>
        <rFont val="맑은 고딕"/>
        <family val="3"/>
        <charset val="129"/>
        <scheme val="minor"/>
      </rPr>
      <t>재무제표 확인원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제조원가 명세서</t>
    </r>
    <r>
      <rPr>
        <sz val="14"/>
        <color theme="1"/>
        <rFont val="맑은 고딕"/>
        <family val="3"/>
        <charset val="129"/>
        <scheme val="minor"/>
      </rPr>
      <t xml:space="preserve"> 등
2) '매출액' : </t>
    </r>
    <r>
      <rPr>
        <b/>
        <sz val="14"/>
        <color theme="1"/>
        <rFont val="맑은 고딕"/>
        <family val="3"/>
        <charset val="129"/>
        <scheme val="minor"/>
      </rPr>
      <t>손익계산서</t>
    </r>
    <r>
      <rPr>
        <sz val="14"/>
        <color theme="1"/>
        <rFont val="맑은 고딕"/>
        <family val="3"/>
        <charset val="129"/>
        <scheme val="minor"/>
      </rPr>
      <t xml:space="preserve">, </t>
    </r>
    <r>
      <rPr>
        <b/>
        <sz val="14"/>
        <color theme="1"/>
        <rFont val="맑은 고딕"/>
        <family val="3"/>
        <charset val="129"/>
        <scheme val="minor"/>
      </rPr>
      <t>부가가치 증명원</t>
    </r>
    <r>
      <rPr>
        <sz val="14"/>
        <color theme="1"/>
        <rFont val="맑은 고딕"/>
        <family val="3"/>
        <charset val="129"/>
        <scheme val="minor"/>
      </rPr>
      <t xml:space="preserve"> 등 참고하여 작성</t>
    </r>
    <phoneticPr fontId="4" type="noConversion"/>
  </si>
  <si>
    <r>
      <rPr>
        <sz val="12"/>
        <color rgb="FFFF0000"/>
        <rFont val="맑은 고딕"/>
        <family val="3"/>
        <charset val="129"/>
        <scheme val="minor"/>
      </rPr>
      <t>※ 작성간 참고사항</t>
    </r>
    <r>
      <rPr>
        <sz val="12"/>
        <color theme="1"/>
        <rFont val="맑은 고딕"/>
        <family val="3"/>
        <charset val="129"/>
        <scheme val="minor"/>
      </rPr>
      <t xml:space="preserve">
2025년도 업체별 '연구개발 인력 수' 및 '총 종사자수' 기재
</t>
    </r>
    <r>
      <rPr>
        <sz val="11"/>
        <color theme="1"/>
        <rFont val="맑은 고딕"/>
        <family val="3"/>
        <charset val="129"/>
        <scheme val="minor"/>
      </rPr>
      <t xml:space="preserve">
</t>
    </r>
    <r>
      <rPr>
        <sz val="11"/>
        <rFont val="맑은 고딕"/>
        <family val="3"/>
        <charset val="129"/>
        <scheme val="minor"/>
      </rPr>
      <t xml:space="preserve">  1) 연구개발 인력 수' : 조직내에서 기술개발, 연구 및 기술개발을 수행하고 있는 부서인원을 작성하되, 
      단순 사무보조, 지원인력등은 제외 
      (예시)연구개발(ICT) 인력이라함은 R&amp;D분야 수행경험을 보유하고 있는 경력자(3년이상) 또는 석박사급  
              인력에 해당하는 인원 수, 이외에 연구개발인력이라 증명할 수 있는 경우 인정가능
  2) 총 종사자수 : 2025년 현재 등재된 근무자 수</t>
    </r>
    <phoneticPr fontId="4" type="noConversion"/>
  </si>
  <si>
    <r>
      <t xml:space="preserve">※ 작성간 참고사항
</t>
    </r>
    <r>
      <rPr>
        <sz val="11"/>
        <rFont val="맑은 고딕"/>
        <family val="3"/>
        <charset val="129"/>
        <scheme val="minor"/>
      </rPr>
      <t>2022~2025년에 출원일자, 등록일자로 명시된 국내, 해외특허</t>
    </r>
    <r>
      <rPr>
        <sz val="11"/>
        <color rgb="FFFF0000"/>
        <rFont val="맑은 고딕"/>
        <family val="3"/>
        <charset val="129"/>
        <scheme val="minor"/>
      </rPr>
      <t xml:space="preserve">
(기술개발과 무관한 디자인 특허등 제외)</t>
    </r>
    <phoneticPr fontId="4" type="noConversion"/>
  </si>
  <si>
    <t>2022~2025</t>
    <phoneticPr fontId="4" type="noConversion"/>
  </si>
  <si>
    <t>매출액(원)</t>
    <phoneticPr fontId="4" type="noConversion"/>
  </si>
  <si>
    <t xml:space="preserve">(단위 : 명) </t>
    <phoneticPr fontId="4" type="noConversion"/>
  </si>
  <si>
    <t>단위 : 건</t>
    <phoneticPr fontId="4" type="noConversion"/>
  </si>
  <si>
    <t>연구개발 인력비율(%)</t>
    <phoneticPr fontId="4" type="noConversion"/>
  </si>
  <si>
    <t>특허(건)</t>
    <phoneticPr fontId="4" type="noConversion"/>
  </si>
  <si>
    <t>연구개발 투자비율(%)</t>
    <phoneticPr fontId="4" type="noConversion"/>
  </si>
  <si>
    <t>매출액증가율(%)</t>
    <phoneticPr fontId="4" type="noConversion"/>
  </si>
  <si>
    <t>매출액규모(원)</t>
    <phoneticPr fontId="4" type="noConversion"/>
  </si>
  <si>
    <t>고용규모(명)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</si>
</sst>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7" formatCode="_-* #,##0.00_-;\-* #,##0.00_-;_-* &quot;-&quot;_-;_-@_-"/>
  </numFmts>
  <fonts count="35" x14ac:knownFonts="1">
    <font>
      <sz val="11"/>
      <color theme="1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b/>
      <sz val="12"/>
      <color rgb="FF0070C0"/>
      <name val="맑은 고딕"/>
      <family val="3"/>
      <charset val="129"/>
      <scheme val="minor"/>
    </font>
    <font>
      <b/>
      <sz val="11"/>
      <color theme="4" tint="-0.499984740745262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4"/>
      <color rgb="FF0070C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1"/>
      <color theme="8" tint="-0.249977111117893"/>
      <name val="맑은 고딕"/>
      <family val="2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theme="5"/>
      </patternFill>
    </fill>
    <fill>
      <patternFill patternType="solid">
        <fgColor theme="8"/>
      </patternFill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6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/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medium">
        <color indexed="64"/>
      </top>
      <bottom style="thin">
        <color rgb="FF3F3F3F"/>
      </bottom>
      <diagonal/>
    </border>
    <border>
      <left style="thin">
        <color rgb="FF3F3F3F"/>
      </left>
      <right style="medium">
        <color indexed="64"/>
      </right>
      <top style="medium">
        <color indexed="64"/>
      </top>
      <bottom style="thin">
        <color rgb="FF3F3F3F"/>
      </bottom>
      <diagonal/>
    </border>
    <border>
      <left style="thin">
        <color rgb="FF7F7F7F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7F7F7F"/>
      </left>
      <right style="thin">
        <color rgb="FF7F7F7F"/>
      </right>
      <top style="medium">
        <color indexed="64"/>
      </top>
      <bottom style="medium">
        <color indexed="64"/>
      </bottom>
      <diagonal/>
    </border>
    <border>
      <left style="medium">
        <color rgb="FF0070C0"/>
      </left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medium">
        <color rgb="FF0070C0"/>
      </right>
      <top/>
      <bottom style="medium">
        <color rgb="FF0070C0"/>
      </bottom>
      <diagonal/>
    </border>
    <border>
      <left/>
      <right style="thin">
        <color rgb="FF0070C0"/>
      </right>
      <top/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/>
      <bottom style="medium">
        <color rgb="FF0070C0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</borders>
  <cellStyleXfs count="10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15" borderId="32" applyNumberFormat="0" applyAlignment="0" applyProtection="0">
      <alignment vertical="center"/>
    </xf>
    <xf numFmtId="0" fontId="10" fillId="15" borderId="31" applyNumberFormat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</cellStyleXfs>
  <cellXfs count="139">
    <xf numFmtId="0" fontId="0" fillId="0" borderId="0" xfId="0">
      <alignment vertical="center"/>
    </xf>
    <xf numFmtId="0" fontId="0" fillId="5" borderId="1" xfId="0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8" borderId="1" xfId="0" applyFill="1" applyBorder="1">
      <alignment vertical="center"/>
    </xf>
    <xf numFmtId="0" fontId="0" fillId="7" borderId="0" xfId="0" applyFill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5" fillId="0" borderId="4" xfId="0" applyFont="1" applyBorder="1">
      <alignment vertical="center"/>
    </xf>
    <xf numFmtId="0" fontId="7" fillId="14" borderId="6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7" fillId="14" borderId="24" xfId="0" applyFont="1" applyFill="1" applyBorder="1" applyAlignment="1">
      <alignment horizontal="center" vertical="center" wrapText="1"/>
    </xf>
    <xf numFmtId="0" fontId="7" fillId="14" borderId="25" xfId="0" applyFont="1" applyFill="1" applyBorder="1" applyAlignment="1">
      <alignment horizontal="center" vertical="center" wrapText="1"/>
    </xf>
    <xf numFmtId="0" fontId="7" fillId="14" borderId="26" xfId="0" applyFont="1" applyFill="1" applyBorder="1" applyAlignment="1">
      <alignment horizontal="center" vertical="center" wrapText="1"/>
    </xf>
    <xf numFmtId="0" fontId="7" fillId="14" borderId="27" xfId="0" applyFont="1" applyFill="1" applyBorder="1" applyAlignment="1">
      <alignment horizontal="center" vertical="center" wrapText="1"/>
    </xf>
    <xf numFmtId="0" fontId="7" fillId="14" borderId="28" xfId="0" applyFont="1" applyFill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>
      <alignment vertical="center"/>
    </xf>
    <xf numFmtId="0" fontId="0" fillId="10" borderId="1" xfId="0" applyFill="1" applyBorder="1" applyAlignment="1">
      <alignment horizontal="center" vertical="center"/>
    </xf>
    <xf numFmtId="0" fontId="12" fillId="10" borderId="18" xfId="0" applyFont="1" applyFill="1" applyBorder="1" applyAlignment="1">
      <alignment horizontal="center" vertical="center"/>
    </xf>
    <xf numFmtId="0" fontId="13" fillId="16" borderId="18" xfId="7" applyFont="1" applyBorder="1" applyAlignment="1">
      <alignment horizontal="center" vertical="center"/>
    </xf>
    <xf numFmtId="0" fontId="13" fillId="17" borderId="19" xfId="8" applyFont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19" borderId="1" xfId="0" applyFill="1" applyBorder="1">
      <alignment vertical="center"/>
    </xf>
    <xf numFmtId="0" fontId="0" fillId="19" borderId="19" xfId="0" applyFill="1" applyBorder="1">
      <alignment vertical="center"/>
    </xf>
    <xf numFmtId="0" fontId="0" fillId="12" borderId="1" xfId="0" applyFill="1" applyBorder="1">
      <alignment vertical="center"/>
    </xf>
    <xf numFmtId="0" fontId="0" fillId="12" borderId="0" xfId="0" applyFill="1">
      <alignment vertical="center"/>
    </xf>
    <xf numFmtId="0" fontId="14" fillId="18" borderId="37" xfId="6" applyFont="1" applyFill="1" applyBorder="1">
      <alignment vertical="center"/>
    </xf>
    <xf numFmtId="0" fontId="14" fillId="18" borderId="36" xfId="6" applyFont="1" applyFill="1" applyBorder="1">
      <alignment vertical="center"/>
    </xf>
    <xf numFmtId="0" fontId="0" fillId="12" borderId="23" xfId="0" applyFill="1" applyBorder="1">
      <alignment vertical="center"/>
    </xf>
    <xf numFmtId="0" fontId="15" fillId="0" borderId="0" xfId="0" applyFont="1">
      <alignment vertical="center"/>
    </xf>
    <xf numFmtId="0" fontId="16" fillId="0" borderId="0" xfId="0" applyFont="1">
      <alignment vertical="center"/>
    </xf>
    <xf numFmtId="0" fontId="0" fillId="18" borderId="19" xfId="0" applyFill="1" applyBorder="1">
      <alignment vertical="center"/>
    </xf>
    <xf numFmtId="0" fontId="17" fillId="0" borderId="40" xfId="0" applyFont="1" applyBorder="1">
      <alignment vertical="center"/>
    </xf>
    <xf numFmtId="0" fontId="17" fillId="0" borderId="41" xfId="0" applyFont="1" applyBorder="1">
      <alignment vertical="center"/>
    </xf>
    <xf numFmtId="0" fontId="17" fillId="18" borderId="41" xfId="4" applyFont="1" applyFill="1" applyBorder="1" applyAlignment="1">
      <alignment horizontal="center" vertical="center"/>
    </xf>
    <xf numFmtId="0" fontId="17" fillId="0" borderId="39" xfId="0" applyFont="1" applyBorder="1">
      <alignment vertical="center"/>
    </xf>
    <xf numFmtId="0" fontId="5" fillId="0" borderId="42" xfId="0" applyFont="1" applyBorder="1">
      <alignment vertical="center"/>
    </xf>
    <xf numFmtId="0" fontId="5" fillId="18" borderId="4" xfId="0" applyFont="1" applyFill="1" applyBorder="1">
      <alignment vertical="center"/>
    </xf>
    <xf numFmtId="0" fontId="5" fillId="18" borderId="5" xfId="0" applyFont="1" applyFill="1" applyBorder="1">
      <alignment vertical="center"/>
    </xf>
    <xf numFmtId="0" fontId="0" fillId="0" borderId="2" xfId="0" applyBorder="1">
      <alignment vertical="center"/>
    </xf>
    <xf numFmtId="0" fontId="0" fillId="20" borderId="0" xfId="0" applyFill="1" applyAlignment="1">
      <alignment horizontal="center" vertical="center"/>
    </xf>
    <xf numFmtId="0" fontId="18" fillId="18" borderId="37" xfId="6" applyFont="1" applyFill="1" applyBorder="1">
      <alignment vertical="center"/>
    </xf>
    <xf numFmtId="0" fontId="18" fillId="18" borderId="36" xfId="6" applyFont="1" applyFill="1" applyBorder="1">
      <alignment vertical="center"/>
    </xf>
    <xf numFmtId="0" fontId="0" fillId="11" borderId="0" xfId="0" applyFill="1" applyAlignment="1">
      <alignment horizontal="center" vertical="center"/>
    </xf>
    <xf numFmtId="0" fontId="6" fillId="0" borderId="27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vertical="center" wrapText="1"/>
    </xf>
    <xf numFmtId="0" fontId="19" fillId="0" borderId="20" xfId="0" applyFont="1" applyBorder="1" applyAlignment="1">
      <alignment horizontal="center" vertical="center" wrapText="1"/>
    </xf>
    <xf numFmtId="0" fontId="19" fillId="0" borderId="21" xfId="0" applyFont="1" applyBorder="1" applyAlignment="1">
      <alignment horizontal="center" vertical="center" wrapText="1"/>
    </xf>
    <xf numFmtId="0" fontId="0" fillId="0" borderId="51" xfId="0" applyBorder="1">
      <alignment vertical="center"/>
    </xf>
    <xf numFmtId="0" fontId="28" fillId="0" borderId="0" xfId="0" applyFont="1">
      <alignment vertical="center"/>
    </xf>
    <xf numFmtId="0" fontId="5" fillId="0" borderId="4" xfId="0" applyFont="1" applyBorder="1" applyAlignment="1">
      <alignment horizontal="right" vertical="center"/>
    </xf>
    <xf numFmtId="0" fontId="0" fillId="0" borderId="56" xfId="0" applyBorder="1">
      <alignment vertical="center"/>
    </xf>
    <xf numFmtId="0" fontId="12" fillId="13" borderId="21" xfId="0" applyFont="1" applyFill="1" applyBorder="1" applyAlignment="1">
      <alignment horizontal="center" vertical="center" wrapText="1"/>
    </xf>
    <xf numFmtId="0" fontId="5" fillId="0" borderId="55" xfId="0" applyFont="1" applyBorder="1" applyAlignment="1">
      <alignment horizontal="right" vertical="center"/>
    </xf>
    <xf numFmtId="0" fontId="5" fillId="0" borderId="3" xfId="0" applyFont="1" applyBorder="1" applyAlignment="1">
      <alignment horizontal="right" vertical="center"/>
    </xf>
    <xf numFmtId="0" fontId="27" fillId="18" borderId="3" xfId="6" applyFont="1" applyFill="1" applyBorder="1">
      <alignment vertical="center"/>
    </xf>
    <xf numFmtId="0" fontId="27" fillId="18" borderId="4" xfId="6" applyFont="1" applyFill="1" applyBorder="1">
      <alignment vertical="center"/>
    </xf>
    <xf numFmtId="0" fontId="0" fillId="12" borderId="58" xfId="0" applyFill="1" applyBorder="1">
      <alignment vertical="center"/>
    </xf>
    <xf numFmtId="0" fontId="0" fillId="12" borderId="59" xfId="0" applyFill="1" applyBorder="1">
      <alignment vertical="center"/>
    </xf>
    <xf numFmtId="0" fontId="0" fillId="0" borderId="60" xfId="0" applyBorder="1">
      <alignment vertical="center"/>
    </xf>
    <xf numFmtId="0" fontId="0" fillId="0" borderId="61" xfId="0" applyBorder="1">
      <alignment vertical="center"/>
    </xf>
    <xf numFmtId="0" fontId="26" fillId="0" borderId="5" xfId="0" applyFont="1" applyBorder="1" applyAlignment="1">
      <alignment horizontal="right" vertical="center"/>
    </xf>
    <xf numFmtId="0" fontId="30" fillId="18" borderId="5" xfId="6" applyFont="1" applyFill="1" applyBorder="1">
      <alignment vertical="center"/>
    </xf>
    <xf numFmtId="0" fontId="19" fillId="6" borderId="22" xfId="0" applyFont="1" applyFill="1" applyBorder="1" applyAlignment="1">
      <alignment horizontal="center" vertical="center" wrapText="1"/>
    </xf>
    <xf numFmtId="0" fontId="0" fillId="0" borderId="4" xfId="0" applyBorder="1">
      <alignment vertical="center"/>
    </xf>
    <xf numFmtId="0" fontId="6" fillId="14" borderId="9" xfId="0" applyFont="1" applyFill="1" applyBorder="1" applyAlignment="1">
      <alignment horizontal="center" vertical="center" wrapText="1"/>
    </xf>
    <xf numFmtId="0" fontId="6" fillId="14" borderId="10" xfId="0" applyFont="1" applyFill="1" applyBorder="1" applyAlignment="1">
      <alignment horizontal="center" vertical="center" wrapText="1"/>
    </xf>
    <xf numFmtId="0" fontId="6" fillId="14" borderId="11" xfId="0" applyFont="1" applyFill="1" applyBorder="1" applyAlignment="1">
      <alignment horizontal="center" vertical="center" wrapText="1"/>
    </xf>
    <xf numFmtId="0" fontId="6" fillId="14" borderId="12" xfId="0" applyFont="1" applyFill="1" applyBorder="1" applyAlignment="1">
      <alignment horizontal="center" vertical="center" wrapText="1"/>
    </xf>
    <xf numFmtId="0" fontId="6" fillId="14" borderId="13" xfId="0" applyFont="1" applyFill="1" applyBorder="1" applyAlignment="1">
      <alignment horizontal="center" vertical="center" wrapText="1"/>
    </xf>
    <xf numFmtId="0" fontId="6" fillId="14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14" borderId="7" xfId="0" applyFont="1" applyFill="1" applyBorder="1" applyAlignment="1">
      <alignment horizontal="center" vertical="center" wrapText="1"/>
    </xf>
    <xf numFmtId="0" fontId="7" fillId="14" borderId="8" xfId="0" applyFont="1" applyFill="1" applyBorder="1" applyAlignment="1">
      <alignment horizontal="center" vertical="center" wrapText="1"/>
    </xf>
    <xf numFmtId="0" fontId="7" fillId="14" borderId="7" xfId="0" applyFont="1" applyFill="1" applyBorder="1" applyAlignment="1">
      <alignment horizontal="left" vertical="center" wrapText="1"/>
    </xf>
    <xf numFmtId="0" fontId="7" fillId="14" borderId="8" xfId="0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5" fillId="13" borderId="43" xfId="0" applyFont="1" applyFill="1" applyBorder="1" applyAlignment="1">
      <alignment horizontal="center" vertical="center"/>
    </xf>
    <xf numFmtId="0" fontId="0" fillId="13" borderId="44" xfId="0" applyFill="1" applyBorder="1" applyAlignment="1">
      <alignment horizontal="center" vertical="center"/>
    </xf>
    <xf numFmtId="0" fontId="0" fillId="13" borderId="45" xfId="0" applyFill="1" applyBorder="1" applyAlignment="1">
      <alignment horizontal="center" vertical="center"/>
    </xf>
    <xf numFmtId="0" fontId="0" fillId="13" borderId="0" xfId="0" applyFill="1" applyAlignment="1">
      <alignment horizontal="center" vertical="center"/>
    </xf>
    <xf numFmtId="0" fontId="0" fillId="13" borderId="47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9" fillId="0" borderId="15" xfId="0" applyFont="1" applyBorder="1" applyAlignment="1">
      <alignment horizontal="center" vertical="center" wrapText="1"/>
    </xf>
    <xf numFmtId="0" fontId="19" fillId="0" borderId="16" xfId="0" applyFont="1" applyBorder="1" applyAlignment="1">
      <alignment horizontal="center" vertical="center" wrapText="1"/>
    </xf>
    <xf numFmtId="0" fontId="19" fillId="0" borderId="57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9" fillId="6" borderId="52" xfId="0" applyFont="1" applyFill="1" applyBorder="1" applyAlignment="1">
      <alignment horizontal="center" vertical="center"/>
    </xf>
    <xf numFmtId="0" fontId="29" fillId="6" borderId="53" xfId="0" applyFont="1" applyFill="1" applyBorder="1" applyAlignment="1">
      <alignment horizontal="center" vertical="center"/>
    </xf>
    <xf numFmtId="0" fontId="29" fillId="6" borderId="54" xfId="0" applyFont="1" applyFill="1" applyBorder="1" applyAlignment="1">
      <alignment horizontal="center" vertical="center"/>
    </xf>
    <xf numFmtId="0" fontId="24" fillId="0" borderId="15" xfId="0" applyFont="1" applyBorder="1" applyAlignment="1">
      <alignment horizontal="center" vertical="center" wrapText="1"/>
    </xf>
    <xf numFmtId="0" fontId="19" fillId="0" borderId="17" xfId="0" applyFont="1" applyBorder="1" applyAlignment="1">
      <alignment horizontal="center" vertical="center" wrapText="1"/>
    </xf>
    <xf numFmtId="0" fontId="2" fillId="3" borderId="0" xfId="2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21" fillId="0" borderId="43" xfId="0" applyFont="1" applyBorder="1" applyAlignment="1">
      <alignment horizontal="left" vertical="center" wrapText="1"/>
    </xf>
    <xf numFmtId="0" fontId="21" fillId="0" borderId="44" xfId="0" applyFont="1" applyBorder="1" applyAlignment="1">
      <alignment horizontal="left" vertical="center" wrapText="1"/>
    </xf>
    <xf numFmtId="0" fontId="21" fillId="0" borderId="45" xfId="0" applyFont="1" applyBorder="1" applyAlignment="1">
      <alignment horizontal="left" vertical="center" wrapText="1"/>
    </xf>
    <xf numFmtId="0" fontId="21" fillId="0" borderId="46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1" fillId="0" borderId="47" xfId="0" applyFont="1" applyBorder="1" applyAlignment="1">
      <alignment horizontal="left" vertical="center" wrapText="1"/>
    </xf>
    <xf numFmtId="0" fontId="21" fillId="0" borderId="48" xfId="0" applyFont="1" applyBorder="1" applyAlignment="1">
      <alignment horizontal="left" vertical="center" wrapText="1"/>
    </xf>
    <xf numFmtId="0" fontId="21" fillId="0" borderId="49" xfId="0" applyFont="1" applyBorder="1" applyAlignment="1">
      <alignment horizontal="left" vertical="center" wrapText="1"/>
    </xf>
    <xf numFmtId="0" fontId="21" fillId="0" borderId="50" xfId="0" applyFont="1" applyBorder="1" applyAlignment="1">
      <alignment horizontal="left" vertical="center" wrapText="1"/>
    </xf>
    <xf numFmtId="0" fontId="3" fillId="4" borderId="0" xfId="3" applyAlignment="1">
      <alignment horizontal="center" vertical="center"/>
    </xf>
    <xf numFmtId="0" fontId="22" fillId="0" borderId="43" xfId="0" applyFont="1" applyBorder="1" applyAlignment="1">
      <alignment horizontal="left" vertical="center" wrapText="1"/>
    </xf>
    <xf numFmtId="0" fontId="8" fillId="0" borderId="38" xfId="4" applyBorder="1" applyAlignment="1">
      <alignment horizontal="center" vertical="center"/>
    </xf>
    <xf numFmtId="0" fontId="8" fillId="0" borderId="39" xfId="4" applyBorder="1" applyAlignment="1">
      <alignment horizontal="center" vertical="center"/>
    </xf>
    <xf numFmtId="0" fontId="8" fillId="0" borderId="15" xfId="4" applyBorder="1" applyAlignment="1">
      <alignment horizontal="center" vertical="center"/>
    </xf>
    <xf numFmtId="0" fontId="8" fillId="0" borderId="17" xfId="4" applyBorder="1" applyAlignment="1">
      <alignment horizontal="center" vertical="center"/>
    </xf>
    <xf numFmtId="0" fontId="1" fillId="2" borderId="15" xfId="1" applyBorder="1" applyAlignment="1">
      <alignment horizontal="center" vertical="center"/>
    </xf>
    <xf numFmtId="0" fontId="1" fillId="2" borderId="16" xfId="1" applyBorder="1" applyAlignment="1">
      <alignment horizontal="center" vertical="center"/>
    </xf>
    <xf numFmtId="0" fontId="3" fillId="4" borderId="16" xfId="3" applyBorder="1" applyAlignment="1">
      <alignment horizontal="center" vertical="center"/>
    </xf>
    <xf numFmtId="0" fontId="3" fillId="4" borderId="17" xfId="3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15" borderId="33" xfId="5" applyBorder="1" applyAlignment="1">
      <alignment horizontal="center" vertical="center"/>
    </xf>
    <xf numFmtId="0" fontId="9" fillId="15" borderId="34" xfId="5" applyBorder="1" applyAlignment="1">
      <alignment horizontal="center" vertical="center"/>
    </xf>
    <xf numFmtId="0" fontId="9" fillId="15" borderId="35" xfId="5" applyBorder="1" applyAlignment="1">
      <alignment horizontal="center" vertical="center"/>
    </xf>
    <xf numFmtId="41" fontId="0" fillId="18" borderId="1" xfId="9" applyFont="1" applyFill="1" applyBorder="1">
      <alignment vertical="center"/>
    </xf>
    <xf numFmtId="177" fontId="0" fillId="0" borderId="18" xfId="9" applyNumberFormat="1" applyFont="1" applyBorder="1">
      <alignment vertical="center"/>
    </xf>
    <xf numFmtId="177" fontId="0" fillId="0" borderId="1" xfId="9" applyNumberFormat="1" applyFont="1" applyBorder="1">
      <alignment vertical="center"/>
    </xf>
    <xf numFmtId="177" fontId="0" fillId="18" borderId="1" xfId="9" applyNumberFormat="1" applyFont="1" applyFill="1" applyBorder="1">
      <alignment vertical="center"/>
    </xf>
    <xf numFmtId="41" fontId="5" fillId="18" borderId="4" xfId="0" applyNumberFormat="1" applyFont="1" applyFill="1" applyBorder="1">
      <alignment vertical="center"/>
    </xf>
    <xf numFmtId="41" fontId="0" fillId="12" borderId="51" xfId="9" applyFont="1" applyFill="1" applyBorder="1">
      <alignment vertical="center"/>
    </xf>
    <xf numFmtId="41" fontId="0" fillId="12" borderId="56" xfId="9" applyFont="1" applyFill="1" applyBorder="1">
      <alignment vertical="center"/>
    </xf>
    <xf numFmtId="41" fontId="0" fillId="12" borderId="1" xfId="9" applyFont="1" applyFill="1" applyBorder="1">
      <alignment vertical="center"/>
    </xf>
    <xf numFmtId="41" fontId="0" fillId="12" borderId="23" xfId="9" applyFont="1" applyFill="1" applyBorder="1">
      <alignment vertical="center"/>
    </xf>
  </cellXfs>
  <cellStyles count="10">
    <cellStyle name="강조색2" xfId="7" builtinId="33"/>
    <cellStyle name="강조색5" xfId="8" builtinId="45"/>
    <cellStyle name="계산" xfId="6" builtinId="22"/>
    <cellStyle name="나쁨" xfId="2" builtinId="27"/>
    <cellStyle name="보통" xfId="3" builtinId="28"/>
    <cellStyle name="쉼표 [0]" xfId="9" builtinId="6"/>
    <cellStyle name="제목 4" xfId="4" builtinId="19"/>
    <cellStyle name="좋음" xfId="1" builtinId="26"/>
    <cellStyle name="출력" xfId="5" builtinId="2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63393</xdr:colOff>
      <xdr:row>13</xdr:row>
      <xdr:rowOff>208108</xdr:rowOff>
    </xdr:from>
    <xdr:to>
      <xdr:col>11</xdr:col>
      <xdr:colOff>1330676</xdr:colOff>
      <xdr:row>46</xdr:row>
      <xdr:rowOff>77423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15069" y="3502637"/>
          <a:ext cx="8214931" cy="69066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G17"/>
  <sheetViews>
    <sheetView tabSelected="1" workbookViewId="0">
      <selection activeCell="G20" sqref="G20"/>
    </sheetView>
  </sheetViews>
  <sheetFormatPr defaultRowHeight="16.5" x14ac:dyDescent="0.3"/>
  <cols>
    <col min="1" max="7" width="11.75" customWidth="1"/>
  </cols>
  <sheetData>
    <row r="1" spans="1:7" x14ac:dyDescent="0.3">
      <c r="A1" s="18" t="s">
        <v>54</v>
      </c>
    </row>
    <row r="2" spans="1:7" ht="17.45" customHeight="1" x14ac:dyDescent="0.3">
      <c r="A2" s="77" t="s">
        <v>16</v>
      </c>
      <c r="B2" s="78"/>
      <c r="C2" s="7" t="s">
        <v>17</v>
      </c>
      <c r="D2" s="7" t="s">
        <v>18</v>
      </c>
      <c r="E2" s="7" t="s">
        <v>19</v>
      </c>
      <c r="F2" s="7" t="s">
        <v>20</v>
      </c>
      <c r="G2" s="7" t="s">
        <v>21</v>
      </c>
    </row>
    <row r="3" spans="1:7" ht="27" x14ac:dyDescent="0.3">
      <c r="A3" s="70" t="s">
        <v>22</v>
      </c>
      <c r="B3" s="71"/>
      <c r="C3" s="8" t="s">
        <v>23</v>
      </c>
      <c r="D3" s="8" t="s">
        <v>69</v>
      </c>
      <c r="E3" s="8" t="s">
        <v>70</v>
      </c>
      <c r="F3" s="8" t="s">
        <v>71</v>
      </c>
      <c r="G3" s="8" t="s">
        <v>24</v>
      </c>
    </row>
    <row r="4" spans="1:7" ht="27" x14ac:dyDescent="0.3">
      <c r="A4" s="72" t="s">
        <v>25</v>
      </c>
      <c r="B4" s="73"/>
      <c r="C4" s="8" t="s">
        <v>26</v>
      </c>
      <c r="D4" s="8" t="s">
        <v>72</v>
      </c>
      <c r="E4" s="8" t="s">
        <v>27</v>
      </c>
      <c r="F4" s="8" t="s">
        <v>73</v>
      </c>
      <c r="G4" s="8" t="s">
        <v>24</v>
      </c>
    </row>
    <row r="5" spans="1:7" ht="27" x14ac:dyDescent="0.3">
      <c r="A5" s="74" t="s">
        <v>3</v>
      </c>
      <c r="B5" s="75"/>
      <c r="C5" s="8" t="s">
        <v>28</v>
      </c>
      <c r="D5" s="8" t="s">
        <v>74</v>
      </c>
      <c r="E5" s="8" t="s">
        <v>75</v>
      </c>
      <c r="F5" s="8" t="s">
        <v>29</v>
      </c>
      <c r="G5" s="8" t="s">
        <v>24</v>
      </c>
    </row>
    <row r="6" spans="1:7" x14ac:dyDescent="0.3">
      <c r="A6" s="79" t="s">
        <v>1</v>
      </c>
      <c r="B6" s="80"/>
      <c r="C6" s="7" t="s">
        <v>17</v>
      </c>
      <c r="D6" s="7" t="s">
        <v>18</v>
      </c>
      <c r="E6" s="7" t="s">
        <v>19</v>
      </c>
      <c r="F6" s="7" t="s">
        <v>20</v>
      </c>
      <c r="G6" s="7" t="s">
        <v>21</v>
      </c>
    </row>
    <row r="7" spans="1:7" ht="27" x14ac:dyDescent="0.3">
      <c r="A7" s="70" t="s">
        <v>30</v>
      </c>
      <c r="B7" s="71"/>
      <c r="C7" s="8" t="s">
        <v>26</v>
      </c>
      <c r="D7" s="8" t="s">
        <v>31</v>
      </c>
      <c r="E7" s="8" t="s">
        <v>76</v>
      </c>
      <c r="F7" s="8" t="s">
        <v>77</v>
      </c>
      <c r="G7" s="8" t="s">
        <v>32</v>
      </c>
    </row>
    <row r="8" spans="1:7" ht="27" x14ac:dyDescent="0.3">
      <c r="A8" s="72" t="s">
        <v>5</v>
      </c>
      <c r="B8" s="73"/>
      <c r="C8" s="8" t="s">
        <v>33</v>
      </c>
      <c r="D8" s="8" t="s">
        <v>80</v>
      </c>
      <c r="E8" s="8" t="s">
        <v>78</v>
      </c>
      <c r="F8" s="8" t="s">
        <v>79</v>
      </c>
      <c r="G8" s="8" t="s">
        <v>34</v>
      </c>
    </row>
    <row r="9" spans="1:7" ht="27" x14ac:dyDescent="0.3">
      <c r="A9" s="74" t="s">
        <v>6</v>
      </c>
      <c r="B9" s="75"/>
      <c r="C9" s="8" t="s">
        <v>35</v>
      </c>
      <c r="D9" s="8" t="s">
        <v>36</v>
      </c>
      <c r="E9" s="8" t="s">
        <v>81</v>
      </c>
      <c r="F9" s="8" t="s">
        <v>37</v>
      </c>
      <c r="G9" s="8" t="s">
        <v>38</v>
      </c>
    </row>
    <row r="10" spans="1:7" x14ac:dyDescent="0.3">
      <c r="C10" s="17"/>
      <c r="D10" s="17"/>
      <c r="E10" s="17"/>
      <c r="F10" s="17"/>
      <c r="G10" s="17"/>
    </row>
    <row r="11" spans="1:7" ht="17.25" thickBot="1" x14ac:dyDescent="0.35">
      <c r="A11" s="18" t="s">
        <v>53</v>
      </c>
    </row>
    <row r="12" spans="1:7" ht="27.75" thickTop="1" x14ac:dyDescent="0.3">
      <c r="A12" s="10" t="s">
        <v>68</v>
      </c>
      <c r="B12" s="11" t="s">
        <v>41</v>
      </c>
      <c r="C12" s="12" t="s">
        <v>42</v>
      </c>
      <c r="D12" s="13" t="s">
        <v>43</v>
      </c>
      <c r="E12" s="7" t="s">
        <v>44</v>
      </c>
    </row>
    <row r="13" spans="1:7" ht="27.75" thickBot="1" x14ac:dyDescent="0.35">
      <c r="A13" s="14" t="s">
        <v>45</v>
      </c>
      <c r="B13" s="15" t="s">
        <v>46</v>
      </c>
      <c r="C13" s="16" t="s">
        <v>66</v>
      </c>
      <c r="D13" s="48" t="s">
        <v>67</v>
      </c>
      <c r="E13" s="8" t="s">
        <v>47</v>
      </c>
    </row>
    <row r="14" spans="1:7" ht="18" thickTop="1" thickBot="1" x14ac:dyDescent="0.35">
      <c r="A14" s="76"/>
      <c r="B14" s="76"/>
      <c r="C14" s="76"/>
      <c r="D14" s="76"/>
      <c r="E14" s="76"/>
    </row>
    <row r="15" spans="1:7" ht="17.25" thickTop="1" x14ac:dyDescent="0.3">
      <c r="A15" s="10" t="s">
        <v>48</v>
      </c>
      <c r="B15" s="11" t="s">
        <v>49</v>
      </c>
      <c r="C15" s="12" t="s">
        <v>50</v>
      </c>
      <c r="D15" s="13" t="s">
        <v>51</v>
      </c>
      <c r="E15" s="7" t="s">
        <v>52</v>
      </c>
    </row>
    <row r="16" spans="1:7" ht="27.75" thickBot="1" x14ac:dyDescent="0.35">
      <c r="A16" s="14" t="s">
        <v>45</v>
      </c>
      <c r="B16" s="15" t="s">
        <v>46</v>
      </c>
      <c r="C16" s="16" t="s">
        <v>66</v>
      </c>
      <c r="D16" s="48" t="s">
        <v>67</v>
      </c>
      <c r="E16" s="8" t="s">
        <v>47</v>
      </c>
    </row>
    <row r="17" ht="17.25" thickTop="1" x14ac:dyDescent="0.3"/>
  </sheetData>
  <mergeCells count="9">
    <mergeCell ref="A7:B7"/>
    <mergeCell ref="A8:B8"/>
    <mergeCell ref="A9:B9"/>
    <mergeCell ref="A14:E14"/>
    <mergeCell ref="A2:B2"/>
    <mergeCell ref="A6:B6"/>
    <mergeCell ref="A3:B3"/>
    <mergeCell ref="A4:B4"/>
    <mergeCell ref="A5:B5"/>
  </mergeCells>
  <phoneticPr fontId="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C28"/>
  <sheetViews>
    <sheetView zoomScale="85" zoomScaleNormal="85" workbookViewId="0">
      <selection activeCell="A8" sqref="A8"/>
    </sheetView>
  </sheetViews>
  <sheetFormatPr defaultRowHeight="16.5" x14ac:dyDescent="0.3"/>
  <cols>
    <col min="3" max="22" width="22.75" customWidth="1"/>
  </cols>
  <sheetData>
    <row r="1" spans="1:29" ht="20.25" x14ac:dyDescent="0.3">
      <c r="C1" s="29"/>
      <c r="D1" s="54" t="s">
        <v>61</v>
      </c>
    </row>
    <row r="2" spans="1:29" ht="17.25" thickBot="1" x14ac:dyDescent="0.35"/>
    <row r="3" spans="1:29" ht="18.600000000000001" customHeight="1" thickBot="1" x14ac:dyDescent="0.35">
      <c r="A3" s="88"/>
      <c r="B3" s="89"/>
      <c r="C3" s="97" t="s">
        <v>12</v>
      </c>
      <c r="D3" s="98"/>
      <c r="E3" s="98"/>
      <c r="F3" s="98"/>
      <c r="G3" s="98"/>
      <c r="H3" s="98"/>
      <c r="I3" s="98"/>
      <c r="J3" s="98"/>
      <c r="K3" s="98"/>
      <c r="L3" s="98"/>
      <c r="M3" s="98"/>
      <c r="N3" s="98"/>
      <c r="O3" s="98"/>
      <c r="P3" s="98"/>
      <c r="Q3" s="98"/>
      <c r="R3" s="99"/>
      <c r="S3" s="83" t="s">
        <v>92</v>
      </c>
      <c r="T3" s="84"/>
      <c r="U3" s="84"/>
      <c r="V3" s="85"/>
    </row>
    <row r="4" spans="1:29" ht="53.45" customHeight="1" x14ac:dyDescent="0.3">
      <c r="A4" s="88"/>
      <c r="B4" s="89"/>
      <c r="C4" s="92" t="s">
        <v>82</v>
      </c>
      <c r="D4" s="93"/>
      <c r="E4" s="93"/>
      <c r="F4" s="93" t="s">
        <v>84</v>
      </c>
      <c r="G4" s="93"/>
      <c r="H4" s="93"/>
      <c r="I4" s="93" t="s">
        <v>85</v>
      </c>
      <c r="J4" s="93"/>
      <c r="K4" s="93"/>
      <c r="L4" s="93" t="s">
        <v>86</v>
      </c>
      <c r="M4" s="93"/>
      <c r="N4" s="94"/>
      <c r="O4" s="100" t="s">
        <v>83</v>
      </c>
      <c r="P4" s="93"/>
      <c r="Q4" s="94"/>
      <c r="R4" s="101"/>
      <c r="S4" s="86"/>
      <c r="T4" s="86"/>
      <c r="U4" s="86"/>
      <c r="V4" s="87"/>
    </row>
    <row r="5" spans="1:29" ht="14.45" customHeight="1" thickBot="1" x14ac:dyDescent="0.35">
      <c r="A5" s="90"/>
      <c r="B5" s="91"/>
      <c r="C5" s="51">
        <v>2022</v>
      </c>
      <c r="D5" s="52">
        <v>2023</v>
      </c>
      <c r="E5" s="52">
        <v>2024</v>
      </c>
      <c r="F5" s="51">
        <v>2022</v>
      </c>
      <c r="G5" s="52">
        <v>2023</v>
      </c>
      <c r="H5" s="52">
        <v>2024</v>
      </c>
      <c r="I5" s="51">
        <v>2022</v>
      </c>
      <c r="J5" s="52">
        <v>2023</v>
      </c>
      <c r="K5" s="52">
        <v>2024</v>
      </c>
      <c r="L5" s="51">
        <v>2022</v>
      </c>
      <c r="M5" s="52">
        <v>2023</v>
      </c>
      <c r="N5" s="52">
        <v>2024</v>
      </c>
      <c r="O5" s="51">
        <v>2022</v>
      </c>
      <c r="P5" s="52">
        <v>2023</v>
      </c>
      <c r="Q5" s="52">
        <v>2024</v>
      </c>
      <c r="R5" s="68" t="s">
        <v>87</v>
      </c>
      <c r="S5" s="51">
        <v>2022</v>
      </c>
      <c r="T5" s="52">
        <v>2023</v>
      </c>
      <c r="U5" s="52">
        <v>2024</v>
      </c>
      <c r="V5" s="57" t="s">
        <v>87</v>
      </c>
    </row>
    <row r="6" spans="1:29" x14ac:dyDescent="0.3">
      <c r="A6" s="3">
        <v>1</v>
      </c>
      <c r="B6" s="28" t="s">
        <v>7</v>
      </c>
      <c r="C6" s="135">
        <v>0</v>
      </c>
      <c r="D6" s="135">
        <v>0</v>
      </c>
      <c r="E6" s="135">
        <v>0</v>
      </c>
      <c r="F6" s="135"/>
      <c r="G6" s="135"/>
      <c r="H6" s="135"/>
      <c r="I6" s="135"/>
      <c r="J6" s="135"/>
      <c r="K6" s="135"/>
      <c r="L6" s="135"/>
      <c r="M6" s="135"/>
      <c r="N6" s="136"/>
      <c r="O6" s="64">
        <f>SUM(C6,F6,I6,L6)</f>
        <v>0</v>
      </c>
      <c r="P6" s="53">
        <f>SUM(D6,G6,J6,M6)</f>
        <v>0</v>
      </c>
      <c r="Q6" s="56">
        <f>SUM(D6,G6,J6,M6)</f>
        <v>0</v>
      </c>
      <c r="R6" s="65">
        <f>SUM(O6:Q6)</f>
        <v>0</v>
      </c>
      <c r="S6" s="62"/>
      <c r="T6" s="62"/>
      <c r="U6" s="62"/>
      <c r="V6" s="53">
        <f>SUM(S6:U6)</f>
        <v>0</v>
      </c>
    </row>
    <row r="7" spans="1:29" x14ac:dyDescent="0.3">
      <c r="A7" s="3">
        <v>2</v>
      </c>
      <c r="B7" s="28" t="s">
        <v>11</v>
      </c>
      <c r="C7" s="137"/>
      <c r="D7" s="137"/>
      <c r="E7" s="137"/>
      <c r="F7" s="137"/>
      <c r="G7" s="137"/>
      <c r="H7" s="137"/>
      <c r="I7" s="137"/>
      <c r="J7" s="137"/>
      <c r="K7" s="137"/>
      <c r="L7" s="137"/>
      <c r="M7" s="137"/>
      <c r="N7" s="138"/>
      <c r="O7" s="64">
        <f t="shared" ref="O7:O10" si="0">SUM(C7,F7,I7,L7)</f>
        <v>0</v>
      </c>
      <c r="P7" s="53">
        <f t="shared" ref="P7:P10" si="1">SUM(D7,G7,J7,M7)</f>
        <v>0</v>
      </c>
      <c r="Q7" s="56">
        <f t="shared" ref="Q7:Q10" si="2">SUM(D7,G7,J7,M7)</f>
        <v>0</v>
      </c>
      <c r="R7" s="65">
        <f t="shared" ref="R7:R10" si="3">SUM(O7:Q7)</f>
        <v>0</v>
      </c>
      <c r="S7" s="63"/>
      <c r="T7" s="28"/>
      <c r="U7" s="28"/>
      <c r="V7" s="53">
        <f t="shared" ref="V7:V10" si="4">SUM(S7:U7)</f>
        <v>0</v>
      </c>
    </row>
    <row r="8" spans="1:29" ht="17.45" customHeight="1" x14ac:dyDescent="0.3">
      <c r="A8" s="3">
        <v>3</v>
      </c>
      <c r="B8" s="28" t="s">
        <v>8</v>
      </c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8"/>
      <c r="O8" s="64">
        <f t="shared" si="0"/>
        <v>0</v>
      </c>
      <c r="P8" s="53">
        <f t="shared" si="1"/>
        <v>0</v>
      </c>
      <c r="Q8" s="56">
        <f t="shared" si="2"/>
        <v>0</v>
      </c>
      <c r="R8" s="65">
        <f t="shared" si="3"/>
        <v>0</v>
      </c>
      <c r="S8" s="63"/>
      <c r="T8" s="28"/>
      <c r="U8" s="28"/>
      <c r="V8" s="53">
        <f t="shared" si="4"/>
        <v>0</v>
      </c>
      <c r="X8" s="50"/>
      <c r="Y8" s="50"/>
      <c r="Z8" s="50"/>
      <c r="AA8" s="50"/>
      <c r="AB8" s="50"/>
      <c r="AC8" s="50"/>
    </row>
    <row r="9" spans="1:29" x14ac:dyDescent="0.3">
      <c r="A9" s="3">
        <v>4</v>
      </c>
      <c r="B9" s="28" t="s">
        <v>9</v>
      </c>
      <c r="C9" s="137"/>
      <c r="D9" s="137"/>
      <c r="E9" s="137"/>
      <c r="F9" s="137"/>
      <c r="G9" s="137"/>
      <c r="H9" s="137"/>
      <c r="I9" s="137"/>
      <c r="J9" s="137"/>
      <c r="K9" s="137"/>
      <c r="L9" s="137"/>
      <c r="M9" s="137"/>
      <c r="N9" s="138"/>
      <c r="O9" s="64">
        <f t="shared" si="0"/>
        <v>0</v>
      </c>
      <c r="P9" s="53">
        <f t="shared" si="1"/>
        <v>0</v>
      </c>
      <c r="Q9" s="56">
        <f t="shared" si="2"/>
        <v>0</v>
      </c>
      <c r="R9" s="65">
        <f t="shared" si="3"/>
        <v>0</v>
      </c>
      <c r="S9" s="63"/>
      <c r="T9" s="28"/>
      <c r="U9" s="28"/>
      <c r="V9" s="53">
        <f t="shared" si="4"/>
        <v>0</v>
      </c>
      <c r="W9" s="50"/>
      <c r="X9" s="50"/>
      <c r="Y9" s="50"/>
      <c r="Z9" s="50"/>
      <c r="AA9" s="50"/>
      <c r="AB9" s="50"/>
      <c r="AC9" s="50"/>
    </row>
    <row r="10" spans="1:29" ht="17.25" thickBot="1" x14ac:dyDescent="0.35">
      <c r="A10" s="3">
        <v>5</v>
      </c>
      <c r="B10" s="28" t="s">
        <v>10</v>
      </c>
      <c r="C10" s="137"/>
      <c r="D10" s="137"/>
      <c r="E10" s="137"/>
      <c r="F10" s="137"/>
      <c r="G10" s="137"/>
      <c r="H10" s="137"/>
      <c r="I10" s="137"/>
      <c r="J10" s="137"/>
      <c r="K10" s="137"/>
      <c r="L10" s="137"/>
      <c r="M10" s="137"/>
      <c r="N10" s="138"/>
      <c r="O10" s="64">
        <f t="shared" si="0"/>
        <v>0</v>
      </c>
      <c r="P10" s="53">
        <f t="shared" si="1"/>
        <v>0</v>
      </c>
      <c r="Q10" s="56">
        <f t="shared" si="2"/>
        <v>0</v>
      </c>
      <c r="R10" s="65">
        <f t="shared" si="3"/>
        <v>0</v>
      </c>
      <c r="S10" s="63"/>
      <c r="T10" s="28"/>
      <c r="U10" s="28"/>
      <c r="V10" s="53">
        <f t="shared" si="4"/>
        <v>0</v>
      </c>
      <c r="W10" s="50"/>
      <c r="X10" s="50"/>
      <c r="Y10" s="50"/>
      <c r="Z10" s="50"/>
      <c r="AA10" s="50"/>
      <c r="AB10" s="50"/>
      <c r="AC10" s="50"/>
    </row>
    <row r="11" spans="1:29" ht="17.25" thickBot="1" x14ac:dyDescent="0.35">
      <c r="A11" s="95" t="s">
        <v>13</v>
      </c>
      <c r="B11" s="96"/>
      <c r="C11" s="55">
        <f t="shared" ref="C11:V11" si="5">SUM(C6:C10)</f>
        <v>0</v>
      </c>
      <c r="D11" s="55">
        <f t="shared" si="5"/>
        <v>0</v>
      </c>
      <c r="E11" s="55">
        <f t="shared" si="5"/>
        <v>0</v>
      </c>
      <c r="F11" s="55">
        <f t="shared" si="5"/>
        <v>0</v>
      </c>
      <c r="G11" s="55">
        <f t="shared" si="5"/>
        <v>0</v>
      </c>
      <c r="H11" s="55">
        <f t="shared" si="5"/>
        <v>0</v>
      </c>
      <c r="I11" s="55">
        <f t="shared" si="5"/>
        <v>0</v>
      </c>
      <c r="J11" s="55">
        <f t="shared" si="5"/>
        <v>0</v>
      </c>
      <c r="K11" s="55">
        <f t="shared" si="5"/>
        <v>0</v>
      </c>
      <c r="L11" s="55">
        <f t="shared" si="5"/>
        <v>0</v>
      </c>
      <c r="M11" s="55">
        <f t="shared" si="5"/>
        <v>0</v>
      </c>
      <c r="N11" s="58">
        <f t="shared" si="5"/>
        <v>0</v>
      </c>
      <c r="O11" s="59">
        <f t="shared" si="5"/>
        <v>0</v>
      </c>
      <c r="P11" s="55">
        <f t="shared" si="5"/>
        <v>0</v>
      </c>
      <c r="Q11" s="55">
        <f t="shared" si="5"/>
        <v>0</v>
      </c>
      <c r="R11" s="66">
        <f t="shared" si="5"/>
        <v>0</v>
      </c>
      <c r="S11" s="60">
        <f t="shared" si="5"/>
        <v>0</v>
      </c>
      <c r="T11" s="61">
        <f t="shared" si="5"/>
        <v>0</v>
      </c>
      <c r="U11" s="61">
        <f t="shared" si="5"/>
        <v>0</v>
      </c>
      <c r="V11" s="67">
        <f t="shared" si="5"/>
        <v>0</v>
      </c>
    </row>
    <row r="14" spans="1:29" x14ac:dyDescent="0.3">
      <c r="C14" s="88"/>
      <c r="D14" s="88"/>
      <c r="E14" s="88"/>
      <c r="F14" s="88"/>
      <c r="G14" s="88"/>
      <c r="H14" s="88"/>
      <c r="I14" s="88"/>
      <c r="J14" s="88"/>
      <c r="K14" s="88"/>
      <c r="L14" s="49"/>
      <c r="M14" s="49"/>
    </row>
    <row r="15" spans="1:29" x14ac:dyDescent="0.3">
      <c r="S15" s="49"/>
    </row>
    <row r="16" spans="1:29" ht="18" customHeight="1" x14ac:dyDescent="0.3">
      <c r="D16" s="81" t="s">
        <v>88</v>
      </c>
      <c r="E16" s="82"/>
      <c r="F16" s="82"/>
    </row>
    <row r="17" spans="4:6" x14ac:dyDescent="0.3">
      <c r="D17" s="82"/>
      <c r="E17" s="82"/>
      <c r="F17" s="82"/>
    </row>
    <row r="18" spans="4:6" x14ac:dyDescent="0.3">
      <c r="D18" s="82"/>
      <c r="E18" s="82"/>
      <c r="F18" s="82"/>
    </row>
    <row r="19" spans="4:6" x14ac:dyDescent="0.3">
      <c r="D19" s="82"/>
      <c r="E19" s="82"/>
      <c r="F19" s="82"/>
    </row>
    <row r="20" spans="4:6" x14ac:dyDescent="0.3">
      <c r="D20" s="82"/>
      <c r="E20" s="82"/>
      <c r="F20" s="82"/>
    </row>
    <row r="21" spans="4:6" x14ac:dyDescent="0.3">
      <c r="D21" s="82"/>
      <c r="E21" s="82"/>
      <c r="F21" s="82"/>
    </row>
    <row r="22" spans="4:6" x14ac:dyDescent="0.3">
      <c r="D22" s="82"/>
      <c r="E22" s="82"/>
      <c r="F22" s="82"/>
    </row>
    <row r="23" spans="4:6" x14ac:dyDescent="0.3">
      <c r="D23" s="82"/>
      <c r="E23" s="82"/>
      <c r="F23" s="82"/>
    </row>
    <row r="24" spans="4:6" x14ac:dyDescent="0.3">
      <c r="D24" s="82"/>
      <c r="E24" s="82"/>
      <c r="F24" s="82"/>
    </row>
    <row r="25" spans="4:6" x14ac:dyDescent="0.3">
      <c r="D25" s="82"/>
      <c r="E25" s="82"/>
      <c r="F25" s="82"/>
    </row>
    <row r="26" spans="4:6" x14ac:dyDescent="0.3">
      <c r="D26" s="82"/>
      <c r="E26" s="82"/>
      <c r="F26" s="82"/>
    </row>
    <row r="27" spans="4:6" x14ac:dyDescent="0.3">
      <c r="D27" s="82"/>
      <c r="E27" s="82"/>
      <c r="F27" s="82"/>
    </row>
    <row r="28" spans="4:6" x14ac:dyDescent="0.3">
      <c r="D28" s="82"/>
      <c r="E28" s="82"/>
      <c r="F28" s="82"/>
    </row>
  </sheetData>
  <mergeCells count="11">
    <mergeCell ref="D16:F28"/>
    <mergeCell ref="S3:V4"/>
    <mergeCell ref="A3:B5"/>
    <mergeCell ref="C14:K14"/>
    <mergeCell ref="C4:E4"/>
    <mergeCell ref="F4:H4"/>
    <mergeCell ref="I4:K4"/>
    <mergeCell ref="L4:N4"/>
    <mergeCell ref="A11:B11"/>
    <mergeCell ref="C3:R3"/>
    <mergeCell ref="O4:R4"/>
  </mergeCells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K21"/>
  <sheetViews>
    <sheetView workbookViewId="0">
      <selection activeCell="C9" sqref="C9"/>
    </sheetView>
  </sheetViews>
  <sheetFormatPr defaultRowHeight="16.5" x14ac:dyDescent="0.3"/>
  <cols>
    <col min="3" max="3" width="17" bestFit="1" customWidth="1"/>
    <col min="4" max="4" width="11.5" customWidth="1"/>
    <col min="5" max="5" width="17" bestFit="1" customWidth="1"/>
    <col min="6" max="6" width="10.125" customWidth="1"/>
    <col min="7" max="7" width="17" bestFit="1" customWidth="1"/>
    <col min="8" max="8" width="10.125" customWidth="1"/>
    <col min="9" max="9" width="17" bestFit="1" customWidth="1"/>
    <col min="10" max="10" width="24.375" customWidth="1"/>
  </cols>
  <sheetData>
    <row r="1" spans="1:11" ht="17.25" x14ac:dyDescent="0.3">
      <c r="B1" s="29"/>
      <c r="C1" s="34" t="s">
        <v>61</v>
      </c>
    </row>
    <row r="3" spans="1:11" x14ac:dyDescent="0.3">
      <c r="A3" s="88"/>
      <c r="B3" s="88"/>
      <c r="C3" s="102">
        <v>2025</v>
      </c>
      <c r="D3" s="102"/>
    </row>
    <row r="4" spans="1:11" x14ac:dyDescent="0.3">
      <c r="A4" s="90"/>
      <c r="B4" s="90"/>
      <c r="C4" s="47" t="s">
        <v>14</v>
      </c>
      <c r="D4" s="44" t="s">
        <v>65</v>
      </c>
      <c r="E4" t="s">
        <v>93</v>
      </c>
    </row>
    <row r="5" spans="1:11" ht="17.25" thickBot="1" x14ac:dyDescent="0.35">
      <c r="A5" s="3">
        <v>1</v>
      </c>
      <c r="B5" s="28" t="s">
        <v>7</v>
      </c>
      <c r="C5" s="28"/>
      <c r="D5" s="28"/>
    </row>
    <row r="6" spans="1:11" ht="17.45" customHeight="1" x14ac:dyDescent="0.3">
      <c r="A6" s="3">
        <v>2</v>
      </c>
      <c r="B6" s="28" t="s">
        <v>11</v>
      </c>
      <c r="C6" s="28"/>
      <c r="D6" s="28"/>
      <c r="F6" s="105" t="s">
        <v>89</v>
      </c>
      <c r="G6" s="106"/>
      <c r="H6" s="106"/>
      <c r="I6" s="106"/>
      <c r="J6" s="106"/>
      <c r="K6" s="107"/>
    </row>
    <row r="7" spans="1:11" x14ac:dyDescent="0.3">
      <c r="A7" s="3">
        <v>3</v>
      </c>
      <c r="B7" s="28" t="s">
        <v>8</v>
      </c>
      <c r="C7" s="28"/>
      <c r="D7" s="28"/>
      <c r="F7" s="108"/>
      <c r="G7" s="109"/>
      <c r="H7" s="109"/>
      <c r="I7" s="109"/>
      <c r="J7" s="109"/>
      <c r="K7" s="110"/>
    </row>
    <row r="8" spans="1:11" x14ac:dyDescent="0.3">
      <c r="A8" s="3">
        <v>4</v>
      </c>
      <c r="B8" s="28" t="s">
        <v>9</v>
      </c>
      <c r="C8" s="28"/>
      <c r="D8" s="28"/>
      <c r="F8" s="108"/>
      <c r="G8" s="109"/>
      <c r="H8" s="109"/>
      <c r="I8" s="109"/>
      <c r="J8" s="109"/>
      <c r="K8" s="110"/>
    </row>
    <row r="9" spans="1:11" ht="17.25" thickBot="1" x14ac:dyDescent="0.35">
      <c r="A9" s="3">
        <v>5</v>
      </c>
      <c r="B9" s="28" t="s">
        <v>10</v>
      </c>
      <c r="C9" s="28"/>
      <c r="D9" s="28"/>
      <c r="F9" s="108"/>
      <c r="G9" s="109"/>
      <c r="H9" s="109"/>
      <c r="I9" s="109"/>
      <c r="J9" s="109"/>
      <c r="K9" s="110"/>
    </row>
    <row r="10" spans="1:11" ht="17.45" customHeight="1" thickBot="1" x14ac:dyDescent="0.35">
      <c r="A10" s="103" t="s">
        <v>13</v>
      </c>
      <c r="B10" s="104"/>
      <c r="C10" s="45">
        <f>SUM(C5:C9)</f>
        <v>0</v>
      </c>
      <c r="D10" s="46">
        <f>SUM(D5:D9)</f>
        <v>0</v>
      </c>
      <c r="F10" s="108"/>
      <c r="G10" s="109"/>
      <c r="H10" s="109"/>
      <c r="I10" s="109"/>
      <c r="J10" s="109"/>
      <c r="K10" s="110"/>
    </row>
    <row r="11" spans="1:11" x14ac:dyDescent="0.3">
      <c r="F11" s="108"/>
      <c r="G11" s="109"/>
      <c r="H11" s="109"/>
      <c r="I11" s="109"/>
      <c r="J11" s="109"/>
      <c r="K11" s="110"/>
    </row>
    <row r="12" spans="1:11" x14ac:dyDescent="0.3">
      <c r="F12" s="108"/>
      <c r="G12" s="109"/>
      <c r="H12" s="109"/>
      <c r="I12" s="109"/>
      <c r="J12" s="109"/>
      <c r="K12" s="110"/>
    </row>
    <row r="13" spans="1:11" x14ac:dyDescent="0.3">
      <c r="F13" s="108"/>
      <c r="G13" s="109"/>
      <c r="H13" s="109"/>
      <c r="I13" s="109"/>
      <c r="J13" s="109"/>
      <c r="K13" s="110"/>
    </row>
    <row r="14" spans="1:11" x14ac:dyDescent="0.3">
      <c r="F14" s="108"/>
      <c r="G14" s="109"/>
      <c r="H14" s="109"/>
      <c r="I14" s="109"/>
      <c r="J14" s="109"/>
      <c r="K14" s="110"/>
    </row>
    <row r="15" spans="1:11" x14ac:dyDescent="0.3">
      <c r="F15" s="108"/>
      <c r="G15" s="109"/>
      <c r="H15" s="109"/>
      <c r="I15" s="109"/>
      <c r="J15" s="109"/>
      <c r="K15" s="110"/>
    </row>
    <row r="16" spans="1:11" x14ac:dyDescent="0.3">
      <c r="F16" s="108"/>
      <c r="G16" s="109"/>
      <c r="H16" s="109"/>
      <c r="I16" s="109"/>
      <c r="J16" s="109"/>
      <c r="K16" s="110"/>
    </row>
    <row r="17" spans="6:11" x14ac:dyDescent="0.3">
      <c r="F17" s="108"/>
      <c r="G17" s="109"/>
      <c r="H17" s="109"/>
      <c r="I17" s="109"/>
      <c r="J17" s="109"/>
      <c r="K17" s="110"/>
    </row>
    <row r="18" spans="6:11" x14ac:dyDescent="0.3">
      <c r="F18" s="108"/>
      <c r="G18" s="109"/>
      <c r="H18" s="109"/>
      <c r="I18" s="109"/>
      <c r="J18" s="109"/>
      <c r="K18" s="110"/>
    </row>
    <row r="19" spans="6:11" x14ac:dyDescent="0.3">
      <c r="F19" s="108"/>
      <c r="G19" s="109"/>
      <c r="H19" s="109"/>
      <c r="I19" s="109"/>
      <c r="J19" s="109"/>
      <c r="K19" s="110"/>
    </row>
    <row r="20" spans="6:11" x14ac:dyDescent="0.3">
      <c r="F20" s="108"/>
      <c r="G20" s="109"/>
      <c r="H20" s="109"/>
      <c r="I20" s="109"/>
      <c r="J20" s="109"/>
      <c r="K20" s="110"/>
    </row>
    <row r="21" spans="6:11" ht="17.25" thickBot="1" x14ac:dyDescent="0.35">
      <c r="F21" s="111"/>
      <c r="G21" s="112"/>
      <c r="H21" s="112"/>
      <c r="I21" s="112"/>
      <c r="J21" s="112"/>
      <c r="K21" s="113"/>
    </row>
  </sheetData>
  <mergeCells count="4">
    <mergeCell ref="A3:B4"/>
    <mergeCell ref="C3:D3"/>
    <mergeCell ref="A10:B10"/>
    <mergeCell ref="F6:K21"/>
  </mergeCells>
  <phoneticPr fontId="4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/>
  <dimension ref="A1:K10"/>
  <sheetViews>
    <sheetView zoomScale="85" zoomScaleNormal="85" workbookViewId="0">
      <selection activeCell="C10" sqref="C10"/>
    </sheetView>
  </sheetViews>
  <sheetFormatPr defaultRowHeight="16.5" x14ac:dyDescent="0.3"/>
  <cols>
    <col min="3" max="4" width="15.25" customWidth="1"/>
  </cols>
  <sheetData>
    <row r="1" spans="1:11" ht="17.25" x14ac:dyDescent="0.3">
      <c r="B1" s="29"/>
      <c r="C1" s="34" t="s">
        <v>61</v>
      </c>
    </row>
    <row r="3" spans="1:11" x14ac:dyDescent="0.3">
      <c r="C3" s="114" t="s">
        <v>91</v>
      </c>
      <c r="D3" s="114"/>
    </row>
    <row r="4" spans="1:11" x14ac:dyDescent="0.3">
      <c r="A4" s="43"/>
      <c r="B4" s="43"/>
      <c r="C4" s="4" t="s">
        <v>63</v>
      </c>
      <c r="D4" s="5" t="s">
        <v>64</v>
      </c>
      <c r="E4" t="s">
        <v>94</v>
      </c>
    </row>
    <row r="5" spans="1:11" ht="17.25" thickBot="1" x14ac:dyDescent="0.35">
      <c r="A5" s="3">
        <v>1</v>
      </c>
      <c r="B5" s="28" t="s">
        <v>7</v>
      </c>
      <c r="C5" s="28"/>
      <c r="D5" s="28"/>
    </row>
    <row r="6" spans="1:11" ht="17.45" customHeight="1" x14ac:dyDescent="0.3">
      <c r="A6" s="3">
        <v>2</v>
      </c>
      <c r="B6" s="28" t="s">
        <v>11</v>
      </c>
      <c r="C6" s="28"/>
      <c r="D6" s="28"/>
      <c r="F6" s="115" t="s">
        <v>90</v>
      </c>
      <c r="G6" s="106"/>
      <c r="H6" s="106"/>
      <c r="I6" s="106"/>
      <c r="J6" s="106"/>
      <c r="K6" s="107"/>
    </row>
    <row r="7" spans="1:11" x14ac:dyDescent="0.3">
      <c r="A7" s="3">
        <v>3</v>
      </c>
      <c r="B7" s="28" t="s">
        <v>8</v>
      </c>
      <c r="C7" s="28"/>
      <c r="D7" s="28"/>
      <c r="F7" s="108"/>
      <c r="G7" s="109"/>
      <c r="H7" s="109"/>
      <c r="I7" s="109"/>
      <c r="J7" s="109"/>
      <c r="K7" s="110"/>
    </row>
    <row r="8" spans="1:11" x14ac:dyDescent="0.3">
      <c r="A8" s="3">
        <v>4</v>
      </c>
      <c r="B8" s="28" t="s">
        <v>9</v>
      </c>
      <c r="C8" s="28"/>
      <c r="D8" s="28"/>
      <c r="F8" s="108"/>
      <c r="G8" s="109"/>
      <c r="H8" s="109"/>
      <c r="I8" s="109"/>
      <c r="J8" s="109"/>
      <c r="K8" s="110"/>
    </row>
    <row r="9" spans="1:11" ht="17.25" thickBot="1" x14ac:dyDescent="0.35">
      <c r="A9" s="3">
        <v>5</v>
      </c>
      <c r="B9" s="28" t="s">
        <v>10</v>
      </c>
      <c r="C9" s="28"/>
      <c r="D9" s="28"/>
      <c r="F9" s="108"/>
      <c r="G9" s="109"/>
      <c r="H9" s="109"/>
      <c r="I9" s="109"/>
      <c r="J9" s="109"/>
      <c r="K9" s="110"/>
    </row>
    <row r="10" spans="1:11" ht="17.25" thickBot="1" x14ac:dyDescent="0.35">
      <c r="A10" s="103" t="s">
        <v>13</v>
      </c>
      <c r="B10" s="104"/>
      <c r="C10" s="30">
        <f>SUM(C5:C9)</f>
        <v>0</v>
      </c>
      <c r="D10" s="31">
        <f>SUM(D5:D9)</f>
        <v>0</v>
      </c>
      <c r="F10" s="111"/>
      <c r="G10" s="112"/>
      <c r="H10" s="112"/>
      <c r="I10" s="112"/>
      <c r="J10" s="112"/>
      <c r="K10" s="113"/>
    </row>
  </sheetData>
  <mergeCells count="3">
    <mergeCell ref="C3:D3"/>
    <mergeCell ref="A10:B10"/>
    <mergeCell ref="F6:K10"/>
  </mergeCells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"/>
  <dimension ref="A1:R11"/>
  <sheetViews>
    <sheetView topLeftCell="C1" zoomScale="115" zoomScaleNormal="115" workbookViewId="0">
      <selection activeCell="N8" sqref="N8"/>
    </sheetView>
  </sheetViews>
  <sheetFormatPr defaultRowHeight="16.5" x14ac:dyDescent="0.3"/>
  <cols>
    <col min="3" max="4" width="19" customWidth="1"/>
    <col min="6" max="6" width="14.25" customWidth="1"/>
    <col min="7" max="7" width="13.875" customWidth="1"/>
    <col min="8" max="8" width="11.625" customWidth="1"/>
    <col min="9" max="10" width="16.25" bestFit="1" customWidth="1"/>
    <col min="12" max="12" width="12.375" bestFit="1" customWidth="1"/>
    <col min="13" max="13" width="10.375" bestFit="1" customWidth="1"/>
    <col min="14" max="14" width="8.625" bestFit="1" customWidth="1"/>
    <col min="15" max="15" width="12.375" bestFit="1" customWidth="1"/>
    <col min="16" max="16" width="12.375" customWidth="1"/>
    <col min="18" max="19" width="8.75" customWidth="1"/>
  </cols>
  <sheetData>
    <row r="1" spans="1:18" ht="17.25" x14ac:dyDescent="0.3">
      <c r="B1" s="29"/>
      <c r="C1" s="34" t="s">
        <v>61</v>
      </c>
    </row>
    <row r="2" spans="1:18" ht="17.25" thickBot="1" x14ac:dyDescent="0.35"/>
    <row r="3" spans="1:18" x14ac:dyDescent="0.3">
      <c r="A3" s="124"/>
      <c r="B3" s="125"/>
      <c r="C3" s="120" t="s">
        <v>0</v>
      </c>
      <c r="D3" s="121"/>
      <c r="E3" s="121"/>
      <c r="F3" s="122" t="s">
        <v>2</v>
      </c>
      <c r="G3" s="122"/>
      <c r="H3" s="123"/>
      <c r="I3" s="127" t="s">
        <v>39</v>
      </c>
      <c r="J3" s="128"/>
      <c r="K3" s="128"/>
      <c r="L3" s="128"/>
      <c r="M3" s="128"/>
      <c r="N3" s="129"/>
      <c r="O3" s="118" t="s">
        <v>59</v>
      </c>
      <c r="P3" s="119"/>
    </row>
    <row r="4" spans="1:18" x14ac:dyDescent="0.3">
      <c r="A4" s="124"/>
      <c r="B4" s="125"/>
      <c r="C4" s="23" t="s">
        <v>97</v>
      </c>
      <c r="D4" s="1" t="s">
        <v>95</v>
      </c>
      <c r="E4" s="1" t="s">
        <v>96</v>
      </c>
      <c r="F4" s="2" t="s">
        <v>98</v>
      </c>
      <c r="G4" s="2" t="s">
        <v>99</v>
      </c>
      <c r="H4" s="24" t="s">
        <v>100</v>
      </c>
      <c r="I4" s="20" t="s">
        <v>58</v>
      </c>
      <c r="J4" s="19" t="s">
        <v>40</v>
      </c>
      <c r="K4" s="19" t="s">
        <v>4</v>
      </c>
      <c r="L4" s="26" t="s">
        <v>55</v>
      </c>
      <c r="M4" s="26" t="s">
        <v>56</v>
      </c>
      <c r="N4" s="27" t="s">
        <v>6</v>
      </c>
      <c r="O4" s="21" t="s">
        <v>60</v>
      </c>
      <c r="P4" s="22" t="s">
        <v>57</v>
      </c>
    </row>
    <row r="5" spans="1:18" x14ac:dyDescent="0.3">
      <c r="A5" s="3">
        <v>1</v>
      </c>
      <c r="B5" s="32" t="s">
        <v>7</v>
      </c>
      <c r="C5" s="131" t="e">
        <f>'1. 업체별 연구개발 투자현황'!R6/'1. 업체별 연구개발 투자현황'!V6*100</f>
        <v>#DIV/0!</v>
      </c>
      <c r="D5" s="132" t="e">
        <f>'2. 업체별 연구개발 투입인력현황'!C5/'2. 업체별 연구개발 투입인력현황'!D5*100</f>
        <v>#DIV/0!</v>
      </c>
      <c r="E5" s="133">
        <f>'3. 업체별 특허현황'!C5+'3. 업체별 특허현황'!D5</f>
        <v>0</v>
      </c>
      <c r="F5" s="132" t="e">
        <f>((('1. 업체별 연구개발 투자현황'!T6-'1. 업체별 연구개발 투자현황'!S6)/'1. 업체별 연구개발 투자현황'!S6)+(('1. 업체별 연구개발 투자현황'!U6-'1. 업체별 연구개발 투자현황'!T6)/'1. 업체별 연구개발 투자현황'!T6))/2*100</f>
        <v>#DIV/0!</v>
      </c>
      <c r="G5" s="130" t="e">
        <f>AVERAGE('1. 업체별 연구개발 투자현황'!S6,'1. 업체별 연구개발 투자현황'!T6,'1. 업체별 연구개발 투자현황'!U6)</f>
        <v>#DIV/0!</v>
      </c>
      <c r="H5" s="35">
        <f>'2. 업체별 연구개발 투입인력현황'!D5</f>
        <v>0</v>
      </c>
      <c r="I5" s="9" t="e">
        <f>IF(C5&gt;=10,5,
   IF(C5&gt;=5,4,
      IF(C5&gt;=3,3,
         IF(C5&gt;0,2,
            IF(C5=0,1)
         )
      )
   )
)</f>
        <v>#DIV/0!</v>
      </c>
      <c r="J5" s="9" t="e">
        <f>IF(D5&gt;=30,5,
   IF(D5&gt;=20,4,
      IF(D5&gt;=10,3,
         IF(D5&gt;0,2,
            IF(D5=0,1)
         )
      )
   )
)</f>
        <v>#DIV/0!</v>
      </c>
      <c r="K5" s="9">
        <f>IF(E5&gt;=10,5,
   IF(E5&gt;=6,4,
      IF(E5&gt;=2,3,
         IF(E5&gt;=1,2,
            IF(E5=0,1)
         )
      )
   )
)</f>
        <v>1</v>
      </c>
      <c r="L5" s="9" t="e">
        <f>IF(F5&gt;=30,5,
   IF(F5&gt;=20,4,
      IF(F5&gt;=10,3,
         IF(F5&gt;0,2,
            IF(F5&lt;0,1)
         )
      )
   )
)</f>
        <v>#DIV/0!</v>
      </c>
      <c r="M5" s="9" t="e">
        <f>IF(G5&gt;=5000000000,5,
   IF(G5&gt;=3000000000,4,
      IF(G5&gt;=1000000000,3,
         IF(G5&gt;=300000000,2,
            IF(G5&lt;300000000,1)
         )
      )
   )
)</f>
        <v>#DIV/0!</v>
      </c>
      <c r="N5" s="9">
        <f>IF(H5&gt;=100,5,
   IF(H5&gt;=30,4,
      IF(H5&gt;=10,3,
         IF(H5&gt;=5,2,
            IF(H5&lt;5,1)
         )
      )
   )
)</f>
        <v>1</v>
      </c>
      <c r="O5" s="25" t="e">
        <f>IF(AVERAGE(I5:K5)&gt;=4,"기술선도",
   IF(AVERAGE(I5:K5)&gt;=3,"기술추격",
      IF(AVERAGE(I5:K5)&gt;1,"기술반응",
         IF(AVERAGE(I5:K5)=1,"단순생산기업",
)
      )
   )
)</f>
        <v>#DIV/0!</v>
      </c>
      <c r="P5" s="25" t="e">
        <f>IF(AVERAGE(L5:N5)&gt;=4,"성숙기",
   IF(AVERAGE(L5:N5)&gt;=3,"성장기",
      IF(AVERAGE(L5:N5)&gt;1,"도약기",
         IF(AVERAGE(L5:N5)=1,"창업기",
)
      )
   )
)</f>
        <v>#DIV/0!</v>
      </c>
    </row>
    <row r="6" spans="1:18" x14ac:dyDescent="0.3">
      <c r="A6" s="3">
        <v>2</v>
      </c>
      <c r="B6" s="32" t="s">
        <v>11</v>
      </c>
      <c r="C6" s="131" t="e">
        <f>'1. 업체별 연구개발 투자현황'!R7/'1. 업체별 연구개발 투자현황'!V7*100</f>
        <v>#DIV/0!</v>
      </c>
      <c r="D6" s="132" t="e">
        <f>'2. 업체별 연구개발 투입인력현황'!C6/'2. 업체별 연구개발 투입인력현황'!D6*100</f>
        <v>#DIV/0!</v>
      </c>
      <c r="E6" s="133">
        <f>'3. 업체별 특허현황'!C6+'3. 업체별 특허현황'!D6</f>
        <v>0</v>
      </c>
      <c r="F6" s="132" t="e">
        <f>((('1. 업체별 연구개발 투자현황'!T7-'1. 업체별 연구개발 투자현황'!S7)/'1. 업체별 연구개발 투자현황'!S7)+(('1. 업체별 연구개발 투자현황'!U7-'1. 업체별 연구개발 투자현황'!T7)/'1. 업체별 연구개발 투자현황'!T7))/2*100</f>
        <v>#DIV/0!</v>
      </c>
      <c r="G6" s="130" t="e">
        <f>AVERAGE('1. 업체별 연구개발 투자현황'!S7,'1. 업체별 연구개발 투자현황'!T7,'1. 업체별 연구개발 투자현황'!U7)</f>
        <v>#DIV/0!</v>
      </c>
      <c r="H6" s="35">
        <f>'2. 업체별 연구개발 투입인력현황'!D6</f>
        <v>0</v>
      </c>
      <c r="I6" s="9" t="e">
        <f>IF(C6&gt;=10,5,
   IF(C6&gt;=5,4,
      IF(C6&gt;=3,3,
         IF(C6&gt;0,2,
            IF(C6=0,1)
         )
      )
   )
)</f>
        <v>#DIV/0!</v>
      </c>
      <c r="J6" s="9" t="e">
        <f>IF(D6&gt;=30,5,
   IF(D6&gt;=20,4,
      IF(D6&gt;=10,3,
         IF(D6&gt;0,2,
            IF(D6=0,1)
         )
      )
   )
)</f>
        <v>#DIV/0!</v>
      </c>
      <c r="K6" s="9">
        <f>IF(E6&gt;=10,5,
   IF(E6&gt;=6,4,
      IF(E6&gt;=2,3,
         IF(E6&gt;=1,2,
            IF(E6=0,1)
         )
      )
   )
)</f>
        <v>1</v>
      </c>
      <c r="L6" s="9" t="e">
        <f>IF(F6&gt;=30,5,
   IF(F6&gt;=20,4,
      IF(F6&gt;=10,3,
         IF(F6&gt;0,2,
            IF(F6&lt;0,1)
         )
      )
   )
)</f>
        <v>#DIV/0!</v>
      </c>
      <c r="M6" s="9" t="e">
        <f>IF(G6&gt;=5000000000,5,
   IF(G6&gt;=3000000000,4,
      IF(G6&gt;=1000000000,3,
         IF(G6&gt;=300000000,2,
            IF(G6&lt;300000000,1)
         )
      )
   )
)</f>
        <v>#DIV/0!</v>
      </c>
      <c r="N6" s="9">
        <f>IF(H6&gt;=100,5,
   IF(H6&gt;=30,4,
      IF(H6&gt;=10,3,
         IF(H6&gt;=5,2,
            IF(H6&lt;5,1)
         )
      )
   )
)</f>
        <v>1</v>
      </c>
      <c r="O6" s="25" t="e">
        <f>IF(AVERAGE(I6:K6)&gt;=4,"기술선도",
   IF(AVERAGE(I6:K6)&gt;=3,"기술추격",
      IF(AVERAGE(I6:K6)&gt;1,"기술반응",
         IF(AVERAGE(I6:K6)=1,"단순생산기업",
)
      )
   )
)</f>
        <v>#DIV/0!</v>
      </c>
      <c r="P6" s="25" t="e">
        <f>IF(AVERAGE(L6:N6)&gt;=4,"성숙기",
   IF(AVERAGE(L6:N6)&gt;=3,"성장기",
      IF(AVERAGE(L6:N6)&gt;1,"도약기",
         IF(AVERAGE(L6:N6)=1,"창업기",
)
      )
   )
)</f>
        <v>#DIV/0!</v>
      </c>
    </row>
    <row r="7" spans="1:18" x14ac:dyDescent="0.3">
      <c r="A7" s="3">
        <v>3</v>
      </c>
      <c r="B7" s="32" t="s">
        <v>8</v>
      </c>
      <c r="C7" s="131" t="e">
        <f>'1. 업체별 연구개발 투자현황'!R8/'1. 업체별 연구개발 투자현황'!V8*100</f>
        <v>#DIV/0!</v>
      </c>
      <c r="D7" s="132" t="e">
        <f>'2. 업체별 연구개발 투입인력현황'!C7/'2. 업체별 연구개발 투입인력현황'!D7*100</f>
        <v>#DIV/0!</v>
      </c>
      <c r="E7" s="133">
        <f>'3. 업체별 특허현황'!C7+'3. 업체별 특허현황'!D7</f>
        <v>0</v>
      </c>
      <c r="F7" s="132" t="e">
        <f>((('1. 업체별 연구개발 투자현황'!T8-'1. 업체별 연구개발 투자현황'!S8)/'1. 업체별 연구개발 투자현황'!S8)+(('1. 업체별 연구개발 투자현황'!U8-'1. 업체별 연구개발 투자현황'!T8)/'1. 업체별 연구개발 투자현황'!T8))/2*100</f>
        <v>#DIV/0!</v>
      </c>
      <c r="G7" s="130" t="e">
        <f>AVERAGE('1. 업체별 연구개발 투자현황'!S8,'1. 업체별 연구개발 투자현황'!T8,'1. 업체별 연구개발 투자현황'!U8)</f>
        <v>#DIV/0!</v>
      </c>
      <c r="H7" s="35">
        <f>'2. 업체별 연구개발 투입인력현황'!D7</f>
        <v>0</v>
      </c>
      <c r="I7" s="9" t="e">
        <f>IF(C7&gt;=10,5,
   IF(C7&gt;=5,4,
      IF(C7&gt;=3,3,
         IF(C7&gt;0,2,
            IF(C7=0,1)
         )
      )
   )
)</f>
        <v>#DIV/0!</v>
      </c>
      <c r="J7" s="9" t="e">
        <f>IF(D7&gt;=30,5,
   IF(D7&gt;=20,4,
      IF(D7&gt;=10,3,
         IF(D7&gt;0,2,
            IF(D7=0,1)
         )
      )
   )
)</f>
        <v>#DIV/0!</v>
      </c>
      <c r="K7" s="9">
        <f>IF(E7&gt;=10,5,
   IF(E7&gt;=6,4,
      IF(E7&gt;=2,3,
         IF(E7&gt;=1,2,
            IF(E7=0,1)
         )
      )
   )
)</f>
        <v>1</v>
      </c>
      <c r="L7" s="9" t="e">
        <f>IF(F7&gt;=30,5,
   IF(F7&gt;=20,4,
      IF(F7&gt;=10,3,
         IF(F7&gt;0,2,
            IF(F7&lt;0,1)
         )
      )
   )
)</f>
        <v>#DIV/0!</v>
      </c>
      <c r="M7" s="9" t="e">
        <f>IF(G7&gt;=5000000000,5,
   IF(G7&gt;=3000000000,4,
      IF(G7&gt;=1000000000,3,
         IF(G7&gt;=300000000,2,
            IF(G7&lt;300000000,1)
         )
      )
   )
)</f>
        <v>#DIV/0!</v>
      </c>
      <c r="N7" s="9">
        <f>IF(H7&gt;=100,5,
   IF(H7&gt;=30,4,
      IF(H7&gt;=10,3,
         IF(H7&gt;=5,2,
            IF(H7&lt;5,1)
         )
      )
   )
)</f>
        <v>1</v>
      </c>
      <c r="O7" s="25" t="e">
        <f>IF(AVERAGE(I7:K7)&gt;=4,"기술선도",
   IF(AVERAGE(I7:K7)&gt;=3,"기술추격",
      IF(AVERAGE(I7:K7)&gt;1,"기술반응",
         IF(AVERAGE(I7:K7)=1,"단순생산기업",
)
      )
   )
)</f>
        <v>#DIV/0!</v>
      </c>
      <c r="P7" s="25" t="e">
        <f>IF(AVERAGE(L7:N7)&gt;=4,"성숙기",
   IF(AVERAGE(L7:N7)&gt;=3,"성장기",
      IF(AVERAGE(L7:N7)&gt;1,"도약기",
         IF(AVERAGE(L7:N7)=1,"창업기",
)
      )
   )
)</f>
        <v>#DIV/0!</v>
      </c>
    </row>
    <row r="8" spans="1:18" x14ac:dyDescent="0.3">
      <c r="A8" s="3">
        <v>4</v>
      </c>
      <c r="B8" s="32" t="s">
        <v>9</v>
      </c>
      <c r="C8" s="131" t="e">
        <f>'1. 업체별 연구개발 투자현황'!R9/'1. 업체별 연구개발 투자현황'!V9*100</f>
        <v>#DIV/0!</v>
      </c>
      <c r="D8" s="132" t="e">
        <f>'2. 업체별 연구개발 투입인력현황'!C8/'2. 업체별 연구개발 투입인력현황'!D8*100</f>
        <v>#DIV/0!</v>
      </c>
      <c r="E8" s="133">
        <f>'3. 업체별 특허현황'!C8+'3. 업체별 특허현황'!D8</f>
        <v>0</v>
      </c>
      <c r="F8" s="132" t="e">
        <f>((('1. 업체별 연구개발 투자현황'!T9-'1. 업체별 연구개발 투자현황'!S9)/'1. 업체별 연구개발 투자현황'!S9)+(('1. 업체별 연구개발 투자현황'!U9-'1. 업체별 연구개발 투자현황'!T9)/'1. 업체별 연구개발 투자현황'!T9))/2*100</f>
        <v>#DIV/0!</v>
      </c>
      <c r="G8" s="130" t="e">
        <f>AVERAGE('1. 업체별 연구개발 투자현황'!S9,'1. 업체별 연구개발 투자현황'!T9,'1. 업체별 연구개발 투자현황'!U9)</f>
        <v>#DIV/0!</v>
      </c>
      <c r="H8" s="35">
        <f>'2. 업체별 연구개발 투입인력현황'!D8</f>
        <v>0</v>
      </c>
      <c r="I8" s="9" t="e">
        <f>IF(C8&gt;=10,5,
   IF(C8&gt;=5,4,
      IF(C8&gt;=3,3,
         IF(C8&gt;0,2,
            IF(C8=0,1)
         )
      )
   )
)</f>
        <v>#DIV/0!</v>
      </c>
      <c r="J8" s="9" t="e">
        <f>IF(D8&gt;=30,5,
   IF(D8&gt;=20,4,
      IF(D8&gt;=10,3,
         IF(D8&gt;0,2,
            IF(D8=0,1)
         )
      )
   )
)</f>
        <v>#DIV/0!</v>
      </c>
      <c r="K8" s="9">
        <f>IF(E8&gt;=10,5,
   IF(E8&gt;=6,4,
      IF(E8&gt;=2,3,
         IF(E8&gt;=1,2,
            IF(E8=0,1)
         )
      )
   )
)</f>
        <v>1</v>
      </c>
      <c r="L8" s="9" t="e">
        <f>IF(F8&gt;=30,5,
   IF(F8&gt;=20,4,
      IF(F8&gt;=10,3,
         IF(F8&gt;0,2,
            IF(F8&lt;0,1)
         )
      )
   )
)</f>
        <v>#DIV/0!</v>
      </c>
      <c r="M8" s="9" t="e">
        <f>IF(G8&gt;=5000000000,5,
   IF(G8&gt;=3000000000,4,
      IF(G8&gt;=1000000000,3,
         IF(G8&gt;=300000000,2,
            IF(G8&lt;300000000,1)
         )
      )
   )
)</f>
        <v>#DIV/0!</v>
      </c>
      <c r="N8" s="9">
        <f>IF(H8&gt;=100,5,
   IF(H8&gt;=30,4,
      IF(H8&gt;=10,3,
         IF(H8&gt;=5,2,
            IF(H8&lt;5,1)
         )
      )
   )
)</f>
        <v>1</v>
      </c>
      <c r="O8" s="25" t="e">
        <f>IF(AVERAGE(I8:K8)&gt;=4,"기술선도",
   IF(AVERAGE(I8:K8)&gt;=3,"기술추격",
      IF(AVERAGE(I8:K8)&gt;1,"기술반응",
         IF(AVERAGE(I8:K8)=1,"단순생산기업",
)
      )
   )
)</f>
        <v>#DIV/0!</v>
      </c>
      <c r="P8" s="25" t="e">
        <f>IF(AVERAGE(L8:N8)&gt;=4,"성숙기",
   IF(AVERAGE(L8:N8)&gt;=3,"성장기",
      IF(AVERAGE(L8:N8)&gt;1,"도약기",
         IF(AVERAGE(L8:N8)=1,"창업기",
)
      )
   )
)</f>
        <v>#DIV/0!</v>
      </c>
    </row>
    <row r="9" spans="1:18" ht="17.25" thickBot="1" x14ac:dyDescent="0.35">
      <c r="A9" s="3">
        <v>5</v>
      </c>
      <c r="B9" s="32" t="s">
        <v>10</v>
      </c>
      <c r="C9" s="131" t="e">
        <f>'1. 업체별 연구개발 투자현황'!R10/'1. 업체별 연구개발 투자현황'!V10*100</f>
        <v>#DIV/0!</v>
      </c>
      <c r="D9" s="132" t="e">
        <f>'2. 업체별 연구개발 투입인력현황'!C9/'2. 업체별 연구개발 투입인력현황'!D9*100</f>
        <v>#DIV/0!</v>
      </c>
      <c r="E9" s="133">
        <f>'3. 업체별 특허현황'!C9+'3. 업체별 특허현황'!D9</f>
        <v>0</v>
      </c>
      <c r="F9" s="132" t="e">
        <f>((('1. 업체별 연구개발 투자현황'!T10-'1. 업체별 연구개발 투자현황'!S10)/'1. 업체별 연구개발 투자현황'!S10)+(('1. 업체별 연구개발 투자현황'!U10-'1. 업체별 연구개발 투자현황'!T10)/'1. 업체별 연구개발 투자현황'!T10))/2*100</f>
        <v>#DIV/0!</v>
      </c>
      <c r="G9" s="130" t="e">
        <f>AVERAGE('1. 업체별 연구개발 투자현황'!S10,'1. 업체별 연구개발 투자현황'!T10,'1. 업체별 연구개발 투자현황'!U10)</f>
        <v>#DIV/0!</v>
      </c>
      <c r="H9" s="35">
        <f>'2. 업체별 연구개발 투입인력현황'!D9</f>
        <v>0</v>
      </c>
      <c r="I9" s="9" t="e">
        <f>IF(C9&gt;=10,5,
   IF(C9&gt;=5,4,
      IF(C9&gt;=3,3,
         IF(C9&gt;0,2,
            IF(C9=0,1)
         )
      )
   )
)</f>
        <v>#DIV/0!</v>
      </c>
      <c r="J9" s="9" t="e">
        <f>IF(D9&gt;=30,5,
   IF(D9&gt;=20,4,
      IF(D9&gt;=10,3,
         IF(D9&gt;0,2,
            IF(D9=0,1)
         )
      )
   )
)</f>
        <v>#DIV/0!</v>
      </c>
      <c r="K9" s="9">
        <f>IF(E9&gt;=10,5,
   IF(E9&gt;=6,4,
      IF(E9&gt;=2,3,
         IF(E9&gt;=1,2,
            IF(E9=0,1)
         )
      )
   )
)</f>
        <v>1</v>
      </c>
      <c r="L9" s="9" t="e">
        <f>IF(F9&gt;=30,5,
   IF(F9&gt;=20,4,
      IF(F9&gt;=10,3,
         IF(F9&gt;0,2,
            IF(F9&lt;0,1)
         )
      )
   )
)</f>
        <v>#DIV/0!</v>
      </c>
      <c r="M9" s="9" t="e">
        <f>IF(G9&gt;=5000000000,5,
   IF(G9&gt;=3000000000,4,
      IF(G9&gt;=1000000000,3,
         IF(G9&gt;=300000000,2,
            IF(G9&lt;300000000,1)
         )
      )
   )
)</f>
        <v>#DIV/0!</v>
      </c>
      <c r="N9" s="9">
        <f>IF(H9&gt;=100,5,
   IF(H9&gt;=30,4,
      IF(H9&gt;=10,3,
         IF(H9&gt;=5,2,
            IF(H9&lt;5,1)
         )
      )
   )
)</f>
        <v>1</v>
      </c>
      <c r="O9" s="25" t="e">
        <f>IF(AVERAGE(I9:K9)&gt;=4,"기술선도",
   IF(AVERAGE(I9:K9)&gt;=3,"기술추격",
      IF(AVERAGE(I9:K9)&gt;1,"기술반응",
         IF(AVERAGE(I9:K9)=1,"단순생산기업",
)
      )
   )
)</f>
        <v>#DIV/0!</v>
      </c>
      <c r="P9" s="25" t="e">
        <f>IF(AVERAGE(L9:N9)&gt;=4,"성숙기",
   IF(AVERAGE(L9:N9)&gt;=3,"성장기",
      IF(AVERAGE(L9:N9)&gt;1,"도약기",
         IF(AVERAGE(L9:N9)=1,"창업기",
)
      )
   )
)</f>
        <v>#DIV/0!</v>
      </c>
      <c r="R9" s="33"/>
    </row>
    <row r="10" spans="1:18" ht="17.25" thickBot="1" x14ac:dyDescent="0.35">
      <c r="A10" s="95" t="s">
        <v>15</v>
      </c>
      <c r="B10" s="126"/>
      <c r="C10" s="40" t="e">
        <f>'1. 업체별 연구개발 투자현황'!R11/'1. 업체별 연구개발 투자현황'!V11</f>
        <v>#DIV/0!</v>
      </c>
      <c r="D10" s="6" t="e">
        <f>'2. 업체별 연구개발 투입인력현황'!C10/'2. 업체별 연구개발 투입인력현황'!D10</f>
        <v>#DIV/0!</v>
      </c>
      <c r="E10" s="41">
        <f>SUM(E5:E9)</f>
        <v>0</v>
      </c>
      <c r="F10" s="69" t="e">
        <f>((('1. 업체별 연구개발 투자현황'!T11-'1. 업체별 연구개발 투자현황'!S11)/'1. 업체별 연구개발 투자현황'!S11)+(('1. 업체별 연구개발 투자현황'!U11-'1. 업체별 연구개발 투자현황'!T11)/'1. 업체별 연구개발 투자현황'!T11))/2</f>
        <v>#DIV/0!</v>
      </c>
      <c r="G10" s="134" t="e">
        <f>SUM(G5:G9)</f>
        <v>#DIV/0!</v>
      </c>
      <c r="H10" s="42">
        <f>SUM(H5:H9)</f>
        <v>0</v>
      </c>
    </row>
    <row r="11" spans="1:18" ht="17.25" thickBot="1" x14ac:dyDescent="0.35">
      <c r="A11" s="116" t="s">
        <v>62</v>
      </c>
      <c r="B11" s="117"/>
      <c r="C11" s="36" t="e">
        <f t="shared" ref="C11:H11" si="0">AVERAGE(C5:C9)</f>
        <v>#DIV/0!</v>
      </c>
      <c r="D11" s="37" t="e">
        <f t="shared" si="0"/>
        <v>#DIV/0!</v>
      </c>
      <c r="E11" s="37">
        <f t="shared" si="0"/>
        <v>0</v>
      </c>
      <c r="F11" s="38" t="e">
        <f t="shared" si="0"/>
        <v>#DIV/0!</v>
      </c>
      <c r="G11" s="37" t="e">
        <f t="shared" si="0"/>
        <v>#DIV/0!</v>
      </c>
      <c r="H11" s="39">
        <f t="shared" si="0"/>
        <v>0</v>
      </c>
    </row>
  </sheetData>
  <mergeCells count="7">
    <mergeCell ref="A11:B11"/>
    <mergeCell ref="O3:P3"/>
    <mergeCell ref="C3:E3"/>
    <mergeCell ref="F3:H3"/>
    <mergeCell ref="A3:B4"/>
    <mergeCell ref="A10:B10"/>
    <mergeCell ref="I3:N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 배점 기준</vt:lpstr>
      <vt:lpstr>1. 업체별 연구개발 투자현황</vt:lpstr>
      <vt:lpstr>2. 업체별 연구개발 투입인력현황</vt:lpstr>
      <vt:lpstr>3. 업체별 특허현황</vt:lpstr>
      <vt:lpstr>4. 혁신역량 및 성장단계 산식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nipa</dc:creator>
  <cp:lastModifiedBy>김 기호</cp:lastModifiedBy>
  <dcterms:created xsi:type="dcterms:W3CDTF">2021-09-14T02:34:56Z</dcterms:created>
  <dcterms:modified xsi:type="dcterms:W3CDTF">2025-09-30T02:09:16Z</dcterms:modified>
</cp:coreProperties>
</file>