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IPA\Desktop\최원혁\2025\1. 선도사업\22. 2026년 신규과제 발굴\최최최종\"/>
    </mc:Choice>
  </mc:AlternateContent>
  <bookViews>
    <workbookView xWindow="0" yWindow="0" windowWidth="28800" windowHeight="12165"/>
  </bookViews>
  <sheets>
    <sheet name=" 배점 기준" sheetId="4" r:id="rId1"/>
    <sheet name="1. 업체별 연구개발 투자현황" sheetId="2" r:id="rId2"/>
    <sheet name="2. 업체별 연구개발 투입인력현황" sheetId="3" r:id="rId3"/>
    <sheet name="3. 업체별 특허현황" sheetId="5" r:id="rId4"/>
    <sheet name="4. 혁신역량 및 성장단계 산식" sheetId="1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F6" i="1" l="1"/>
  <c r="F7" i="1"/>
  <c r="F8" i="1"/>
  <c r="F9" i="1"/>
  <c r="F5" i="1"/>
  <c r="U11" i="2"/>
  <c r="V7" i="2"/>
  <c r="V8" i="2"/>
  <c r="V9" i="2"/>
  <c r="V10" i="2"/>
  <c r="V6" i="2"/>
  <c r="Q7" i="2"/>
  <c r="Q8" i="2"/>
  <c r="Q9" i="2"/>
  <c r="Q10" i="2"/>
  <c r="Q6" i="2"/>
  <c r="T11" i="2"/>
  <c r="P7" i="2"/>
  <c r="P8" i="2"/>
  <c r="P9" i="2"/>
  <c r="P10" i="2"/>
  <c r="P6" i="2"/>
  <c r="O7" i="2"/>
  <c r="O8" i="2"/>
  <c r="O9" i="2"/>
  <c r="O10" i="2"/>
  <c r="O6" i="2"/>
  <c r="D11" i="2"/>
  <c r="E11" i="2"/>
  <c r="F11" i="2"/>
  <c r="G11" i="2"/>
  <c r="H11" i="2"/>
  <c r="I11" i="2"/>
  <c r="J11" i="2"/>
  <c r="K11" i="2"/>
  <c r="L11" i="2"/>
  <c r="M11" i="2"/>
  <c r="N11" i="2"/>
  <c r="C11" i="2"/>
  <c r="R9" i="2" l="1"/>
  <c r="C8" i="1" s="1"/>
  <c r="R8" i="2"/>
  <c r="C7" i="1" s="1"/>
  <c r="Q11" i="2"/>
  <c r="R7" i="2"/>
  <c r="C6" i="1" s="1"/>
  <c r="R10" i="2"/>
  <c r="C9" i="1" s="1"/>
  <c r="V11" i="2"/>
  <c r="R6" i="2"/>
  <c r="C5" i="1" s="1"/>
  <c r="O11" i="2"/>
  <c r="P11" i="2"/>
  <c r="H6" i="1"/>
  <c r="H7" i="1"/>
  <c r="H8" i="1"/>
  <c r="H9" i="1"/>
  <c r="H5" i="1"/>
  <c r="E6" i="1"/>
  <c r="E7" i="1"/>
  <c r="E8" i="1"/>
  <c r="E9" i="1"/>
  <c r="E5" i="1"/>
  <c r="D10" i="5"/>
  <c r="C10" i="5"/>
  <c r="R11" i="2" l="1"/>
  <c r="C10" i="1" s="1"/>
  <c r="E11" i="1"/>
  <c r="H10" i="1" l="1"/>
  <c r="G10" i="1"/>
  <c r="E10" i="1"/>
  <c r="F11" i="1" l="1"/>
  <c r="H11" i="1"/>
  <c r="G11" i="1"/>
  <c r="D6" i="1"/>
  <c r="D7" i="1"/>
  <c r="D8" i="1"/>
  <c r="D9" i="1"/>
  <c r="D5" i="1"/>
  <c r="D11" i="1" s="1"/>
  <c r="D10" i="3"/>
  <c r="S11" i="2"/>
  <c r="F10" i="1" s="1"/>
  <c r="C11" i="1"/>
  <c r="C10" i="3" l="1"/>
  <c r="D10" i="1" s="1"/>
  <c r="J6" i="1"/>
  <c r="J5" i="1"/>
  <c r="N5" i="1"/>
  <c r="M8" i="1"/>
  <c r="M6" i="1"/>
  <c r="J9" i="1"/>
  <c r="L9" i="1"/>
  <c r="M9" i="1"/>
  <c r="N9" i="1"/>
  <c r="L7" i="1"/>
  <c r="I6" i="1"/>
  <c r="N7" i="1"/>
  <c r="J8" i="1"/>
  <c r="L6" i="1"/>
  <c r="P6" i="1" s="1"/>
  <c r="K9" i="1"/>
  <c r="I8" i="1"/>
  <c r="N6" i="1"/>
  <c r="K5" i="1"/>
  <c r="I7" i="1"/>
  <c r="I9" i="1"/>
  <c r="I5" i="1"/>
  <c r="J7" i="1"/>
  <c r="O7" i="1"/>
  <c r="M5" i="1"/>
  <c r="L8" i="1"/>
  <c r="P8" i="1" s="1"/>
  <c r="L5" i="1"/>
  <c r="P5" i="1" s="1"/>
  <c r="K6" i="1"/>
  <c r="K7" i="1"/>
  <c r="M7" i="1"/>
  <c r="N8" i="1"/>
  <c r="K8" i="1"/>
  <c r="O8" i="1" s="1"/>
  <c r="O6" i="1"/>
  <c r="O5" i="1"/>
  <c r="O9" i="1"/>
  <c r="P7" i="1"/>
  <c r="P9" i="1"/>
</calcChain>
</file>

<file path=xl/comments1.xml><?xml version="1.0" encoding="utf-8"?>
<comments xmlns="http://schemas.openxmlformats.org/spreadsheetml/2006/main">
  <authors>
    <author>nipa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신규획득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특허수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nipa: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매출액기준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종사자수</t>
        </r>
      </text>
    </comment>
  </commentList>
</comments>
</file>

<file path=xl/sharedStrings.xml><?xml version="1.0" encoding="utf-8"?>
<sst xmlns="http://schemas.openxmlformats.org/spreadsheetml/2006/main" count="134" uniqueCount="97">
  <si>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</si>
  <si>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</si>
  <si>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</si>
  <si>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</si>
  <si>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</si>
  <si>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</si>
  <si>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</si>
  <si>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</si>
  <si>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</si>
  <si>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</si>
  <si>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</si>
  <si>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업체1</t>
    <phoneticPr fontId="4" type="noConversion"/>
  </si>
  <si>
    <t>업체3</t>
  </si>
  <si>
    <t>업체4</t>
  </si>
  <si>
    <t>업체5</t>
  </si>
  <si>
    <t>업체2</t>
    <phoneticPr fontId="4" type="noConversion"/>
  </si>
  <si>
    <t>연구개발 투자금액</t>
    <phoneticPr fontId="4" type="noConversion"/>
  </si>
  <si>
    <t>매출액</t>
    <phoneticPr fontId="4" type="noConversion"/>
  </si>
  <si>
    <t>총</t>
    <phoneticPr fontId="4" type="noConversion"/>
  </si>
  <si>
    <t>연구개발 인력수</t>
    <phoneticPr fontId="4" type="noConversion"/>
  </si>
  <si>
    <t>종합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</si>
  <si>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</si>
  <si>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</si>
  <si>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</si>
  <si>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</si>
  <si>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</si>
  <si>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</si>
  <si>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</si>
  <si>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</si>
  <si>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</si>
  <si>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</si>
  <si>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</si>
  <si>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</si>
  <si>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</si>
  <si>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</si>
  <si>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</si>
  <si>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</si>
  <si>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</si>
  <si>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</si>
  <si>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</si>
  <si>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</si>
  <si>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</si>
  <si>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</si>
  <si>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</si>
  <si>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</si>
  <si>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</si>
  <si>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</si>
  <si>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</si>
  <si>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</si>
  <si>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</si>
  <si>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</si>
  <si>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</si>
  <si>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</si>
  <si>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</si>
  <si>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</si>
  <si>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</si>
  <si>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</si>
  <si>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</si>
  <si>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</si>
  <si>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</si>
  <si>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</si>
  <si>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</si>
  <si>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</si>
  <si>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</si>
  <si>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</si>
  <si>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</si>
  <si>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</si>
  <si>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평균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</si>
  <si>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</si>
  <si>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</si>
  <si>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</si>
  <si>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</si>
  <si>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</si>
  <si>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</si>
  <si>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</si>
  <si>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</si>
  <si>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</si>
  <si>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</si>
  <si>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</si>
  <si>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</si>
  <si>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</si>
  <si>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</si>
  <si>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</si>
  <si>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</si>
  <si>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</si>
  <si>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</si>
  <si>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</si>
  <si>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</si>
  <si>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</si>
  <si>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</si>
  <si>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</si>
  <si>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</si>
  <si>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</si>
  <si>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3개년도(2022~2024)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</si>
  <si>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2025년도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 
              인력에 해당하는 인원 수, 이외에 연구개발인력이라 증명할 수 있는 경우 인정가능
  2) 총 종사자수 : 2025년 현재 등재된 근무자 수</t>
    </r>
    <phoneticPr fontId="4" type="noConversion"/>
  </si>
  <si>
    <t>2023 ~ 2025</t>
    <phoneticPr fontId="4" type="noConversion"/>
  </si>
  <si>
    <r>
      <t xml:space="preserve">※ 작성간 참고사항
</t>
    </r>
    <r>
      <rPr>
        <sz val="11"/>
        <color theme="1"/>
        <rFont val="맑은 고딕"/>
        <family val="3"/>
        <charset val="129"/>
        <scheme val="minor"/>
      </rPr>
      <t>2023년~</t>
    </r>
    <r>
      <rPr>
        <sz val="11"/>
        <rFont val="맑은 고딕"/>
        <family val="3"/>
        <charset val="129"/>
        <scheme val="minor"/>
      </rPr>
      <t>2025년에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</si>
</sst>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8" tint="-0.249977111117893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32" applyNumberFormat="0" applyAlignment="0" applyProtection="0">
      <alignment vertical="center"/>
    </xf>
    <xf numFmtId="0" fontId="10" fillId="15" borderId="31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5" fillId="0" borderId="4" xfId="0" applyFont="1" applyBorder="1">
      <alignment vertical="center"/>
    </xf>
    <xf numFmtId="0" fontId="7" fillId="14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7" fillId="14" borderId="26" xfId="0" applyFont="1" applyFill="1" applyBorder="1" applyAlignment="1">
      <alignment horizontal="center" vertical="center" wrapText="1"/>
    </xf>
    <xf numFmtId="0" fontId="7" fillId="14" borderId="27" xfId="0" applyFont="1" applyFill="1" applyBorder="1" applyAlignment="1">
      <alignment horizontal="center" vertical="center" wrapText="1"/>
    </xf>
    <xf numFmtId="0" fontId="7" fillId="14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3" fillId="16" borderId="18" xfId="7" applyFont="1" applyBorder="1" applyAlignment="1">
      <alignment horizontal="center" vertical="center"/>
    </xf>
    <xf numFmtId="0" fontId="13" fillId="17" borderId="19" xfId="8" applyFon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9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8" borderId="1" xfId="0" applyFill="1" applyBorder="1">
      <alignment vertical="center"/>
    </xf>
    <xf numFmtId="0" fontId="14" fillId="18" borderId="37" xfId="6" applyFont="1" applyFill="1" applyBorder="1">
      <alignment vertical="center"/>
    </xf>
    <xf numFmtId="0" fontId="14" fillId="18" borderId="36" xfId="6" applyFont="1" applyFill="1" applyBorder="1">
      <alignment vertical="center"/>
    </xf>
    <xf numFmtId="0" fontId="0" fillId="12" borderId="23" xfId="0" applyFill="1" applyBorder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0" fillId="18" borderId="19" xfId="0" applyFill="1" applyBorder="1">
      <alignment vertical="center"/>
    </xf>
    <xf numFmtId="0" fontId="17" fillId="0" borderId="40" xfId="0" applyFont="1" applyBorder="1">
      <alignment vertical="center"/>
    </xf>
    <xf numFmtId="0" fontId="17" fillId="0" borderId="41" xfId="0" applyFont="1" applyBorder="1">
      <alignment vertical="center"/>
    </xf>
    <xf numFmtId="0" fontId="17" fillId="18" borderId="41" xfId="4" applyFont="1" applyFill="1" applyBorder="1" applyAlignment="1">
      <alignment horizontal="center" vertical="center"/>
    </xf>
    <xf numFmtId="0" fontId="17" fillId="0" borderId="39" xfId="0" applyFont="1" applyBorder="1">
      <alignment vertical="center"/>
    </xf>
    <xf numFmtId="0" fontId="5" fillId="0" borderId="42" xfId="0" applyFont="1" applyBorder="1">
      <alignment vertical="center"/>
    </xf>
    <xf numFmtId="0" fontId="5" fillId="18" borderId="4" xfId="0" applyFont="1" applyFill="1" applyBorder="1">
      <alignment vertical="center"/>
    </xf>
    <xf numFmtId="0" fontId="5" fillId="18" borderId="5" xfId="0" applyFont="1" applyFill="1" applyBorder="1">
      <alignment vertical="center"/>
    </xf>
    <xf numFmtId="0" fontId="0" fillId="0" borderId="2" xfId="0" applyBorder="1">
      <alignment vertical="center"/>
    </xf>
    <xf numFmtId="0" fontId="0" fillId="20" borderId="0" xfId="0" applyFill="1" applyAlignment="1">
      <alignment horizontal="center" vertical="center"/>
    </xf>
    <xf numFmtId="0" fontId="18" fillId="18" borderId="37" xfId="6" applyFont="1" applyFill="1" applyBorder="1">
      <alignment vertical="center"/>
    </xf>
    <xf numFmtId="0" fontId="18" fillId="18" borderId="36" xfId="6" applyFont="1" applyFill="1" applyBorder="1">
      <alignment vertical="center"/>
    </xf>
    <xf numFmtId="0" fontId="0" fillId="11" borderId="0" xfId="0" applyFill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vertical="center" wrapText="1"/>
    </xf>
    <xf numFmtId="0" fontId="0" fillId="12" borderId="51" xfId="0" applyFill="1" applyBorder="1">
      <alignment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0" fillId="12" borderId="56" xfId="0" applyFill="1" applyBorder="1">
      <alignment vertical="center"/>
    </xf>
    <xf numFmtId="0" fontId="0" fillId="0" borderId="51" xfId="0" applyBorder="1">
      <alignment vertical="center"/>
    </xf>
    <xf numFmtId="0" fontId="28" fillId="0" borderId="0" xfId="0" applyFont="1">
      <alignment vertical="center"/>
    </xf>
    <xf numFmtId="0" fontId="5" fillId="0" borderId="4" xfId="0" applyFont="1" applyBorder="1" applyAlignment="1">
      <alignment horizontal="right" vertical="center"/>
    </xf>
    <xf numFmtId="0" fontId="0" fillId="0" borderId="56" xfId="0" applyBorder="1">
      <alignment vertical="center"/>
    </xf>
    <xf numFmtId="0" fontId="12" fillId="13" borderId="21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27" fillId="18" borderId="3" xfId="6" applyFont="1" applyFill="1" applyBorder="1">
      <alignment vertical="center"/>
    </xf>
    <xf numFmtId="0" fontId="27" fillId="18" borderId="4" xfId="6" applyFont="1" applyFill="1" applyBorder="1">
      <alignment vertical="center"/>
    </xf>
    <xf numFmtId="0" fontId="0" fillId="12" borderId="58" xfId="0" applyFill="1" applyBorder="1">
      <alignment vertical="center"/>
    </xf>
    <xf numFmtId="0" fontId="0" fillId="12" borderId="59" xfId="0" applyFill="1" applyBorder="1">
      <alignment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26" fillId="0" borderId="5" xfId="0" applyFont="1" applyBorder="1" applyAlignment="1">
      <alignment horizontal="right" vertical="center"/>
    </xf>
    <xf numFmtId="0" fontId="30" fillId="18" borderId="5" xfId="6" applyFont="1" applyFill="1" applyBorder="1">
      <alignment vertical="center"/>
    </xf>
    <xf numFmtId="0" fontId="19" fillId="6" borderId="22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4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5" fillId="13" borderId="43" xfId="0" applyFont="1" applyFill="1" applyBorder="1" applyAlignment="1">
      <alignment horizontal="center" vertical="center"/>
    </xf>
    <xf numFmtId="0" fontId="0" fillId="13" borderId="44" xfId="0" applyFill="1" applyBorder="1" applyAlignment="1">
      <alignment horizontal="center" vertical="center"/>
    </xf>
    <xf numFmtId="0" fontId="0" fillId="13" borderId="45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9" fillId="6" borderId="52" xfId="0" applyFont="1" applyFill="1" applyBorder="1" applyAlignment="1">
      <alignment horizontal="center" vertical="center"/>
    </xf>
    <xf numFmtId="0" fontId="29" fillId="6" borderId="53" xfId="0" applyFont="1" applyFill="1" applyBorder="1" applyAlignment="1">
      <alignment horizontal="center" vertical="center"/>
    </xf>
    <xf numFmtId="0" fontId="29" fillId="6" borderId="54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21" fillId="0" borderId="45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21" fillId="0" borderId="48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22" fillId="0" borderId="43" xfId="0" applyFont="1" applyBorder="1" applyAlignment="1">
      <alignment horizontal="left" vertical="center" wrapText="1"/>
    </xf>
    <xf numFmtId="0" fontId="8" fillId="0" borderId="38" xfId="4" applyBorder="1" applyAlignment="1">
      <alignment horizontal="center" vertical="center"/>
    </xf>
    <xf numFmtId="0" fontId="8" fillId="0" borderId="39" xfId="4" applyBorder="1" applyAlignment="1">
      <alignment horizontal="center" vertical="center"/>
    </xf>
    <xf numFmtId="0" fontId="8" fillId="0" borderId="15" xfId="4" applyBorder="1" applyAlignment="1">
      <alignment horizontal="center" vertical="center"/>
    </xf>
    <xf numFmtId="0" fontId="8" fillId="0" borderId="17" xfId="4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0" fontId="1" fillId="2" borderId="16" xfId="1" applyBorder="1" applyAlignment="1">
      <alignment horizontal="center" vertical="center"/>
    </xf>
    <xf numFmtId="0" fontId="3" fillId="4" borderId="16" xfId="3" applyBorder="1" applyAlignment="1">
      <alignment horizontal="center" vertical="center"/>
    </xf>
    <xf numFmtId="0" fontId="3" fillId="4" borderId="17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15" borderId="33" xfId="5" applyBorder="1" applyAlignment="1">
      <alignment horizontal="center" vertical="center"/>
    </xf>
    <xf numFmtId="0" fontId="9" fillId="15" borderId="34" xfId="5" applyBorder="1" applyAlignment="1">
      <alignment horizontal="center" vertical="center"/>
    </xf>
    <xf numFmtId="0" fontId="9" fillId="15" borderId="35" xfId="5" applyBorder="1" applyAlignment="1">
      <alignment horizontal="center" vertical="center"/>
    </xf>
  </cellXfs>
  <cellStyles count="9">
    <cellStyle name="강조색2" xfId="7" builtinId="33"/>
    <cellStyle name="강조색5" xfId="8" builtinId="45"/>
    <cellStyle name="계산" xfId="6" builtinId="22"/>
    <cellStyle name="나쁨" xfId="2" builtinId="27"/>
    <cellStyle name="보통" xfId="3" builtinId="28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13</xdr:row>
      <xdr:rowOff>208108</xdr:rowOff>
    </xdr:from>
    <xdr:to>
      <xdr:col>11</xdr:col>
      <xdr:colOff>1330676</xdr:colOff>
      <xdr:row>46</xdr:row>
      <xdr:rowOff>77423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7"/>
  <sheetViews>
    <sheetView tabSelected="1" workbookViewId="0">
      <selection activeCell="I5" sqref="I5"/>
    </sheetView>
  </sheetViews>
  <sheetFormatPr defaultRowHeight="16.5"/>
  <cols>
    <col min="1" max="7" width="11.75" customWidth="1"/>
  </cols>
  <sheetData>
    <row r="1" spans="1:7">
      <c r="A1" s="20" t="s">
        <v>59</v>
      </c>
    </row>
    <row r="2" spans="1:7" ht="17.45" customHeight="1">
      <c r="A2" s="83" t="s">
        <v>21</v>
      </c>
      <c r="B2" s="84"/>
      <c r="C2" s="8" t="s">
        <v>22</v>
      </c>
      <c r="D2" s="8" t="s">
        <v>23</v>
      </c>
      <c r="E2" s="8" t="s">
        <v>24</v>
      </c>
      <c r="F2" s="8" t="s">
        <v>25</v>
      </c>
      <c r="G2" s="8" t="s">
        <v>26</v>
      </c>
    </row>
    <row r="3" spans="1:7" ht="27">
      <c r="A3" s="76" t="s">
        <v>27</v>
      </c>
      <c r="B3" s="77"/>
      <c r="C3" s="9" t="s">
        <v>28</v>
      </c>
      <c r="D3" s="9" t="s">
        <v>74</v>
      </c>
      <c r="E3" s="9" t="s">
        <v>75</v>
      </c>
      <c r="F3" s="9" t="s">
        <v>76</v>
      </c>
      <c r="G3" s="9" t="s">
        <v>29</v>
      </c>
    </row>
    <row r="4" spans="1:7" ht="27">
      <c r="A4" s="78" t="s">
        <v>30</v>
      </c>
      <c r="B4" s="79"/>
      <c r="C4" s="9" t="s">
        <v>31</v>
      </c>
      <c r="D4" s="9" t="s">
        <v>77</v>
      </c>
      <c r="E4" s="9" t="s">
        <v>32</v>
      </c>
      <c r="F4" s="9" t="s">
        <v>78</v>
      </c>
      <c r="G4" s="9" t="s">
        <v>29</v>
      </c>
    </row>
    <row r="5" spans="1:7" ht="27">
      <c r="A5" s="80" t="s">
        <v>4</v>
      </c>
      <c r="B5" s="81"/>
      <c r="C5" s="9" t="s">
        <v>33</v>
      </c>
      <c r="D5" s="9" t="s">
        <v>79</v>
      </c>
      <c r="E5" s="9" t="s">
        <v>80</v>
      </c>
      <c r="F5" s="9" t="s">
        <v>34</v>
      </c>
      <c r="G5" s="9" t="s">
        <v>29</v>
      </c>
    </row>
    <row r="6" spans="1:7">
      <c r="A6" s="85" t="s">
        <v>1</v>
      </c>
      <c r="B6" s="86"/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</row>
    <row r="7" spans="1:7" ht="27">
      <c r="A7" s="76" t="s">
        <v>35</v>
      </c>
      <c r="B7" s="77"/>
      <c r="C7" s="9" t="s">
        <v>31</v>
      </c>
      <c r="D7" s="9" t="s">
        <v>36</v>
      </c>
      <c r="E7" s="9" t="s">
        <v>81</v>
      </c>
      <c r="F7" s="9" t="s">
        <v>82</v>
      </c>
      <c r="G7" s="9" t="s">
        <v>37</v>
      </c>
    </row>
    <row r="8" spans="1:7" ht="27">
      <c r="A8" s="78" t="s">
        <v>7</v>
      </c>
      <c r="B8" s="79"/>
      <c r="C8" s="9" t="s">
        <v>38</v>
      </c>
      <c r="D8" s="9" t="s">
        <v>85</v>
      </c>
      <c r="E8" s="9" t="s">
        <v>83</v>
      </c>
      <c r="F8" s="9" t="s">
        <v>84</v>
      </c>
      <c r="G8" s="9" t="s">
        <v>39</v>
      </c>
    </row>
    <row r="9" spans="1:7" ht="27">
      <c r="A9" s="80" t="s">
        <v>8</v>
      </c>
      <c r="B9" s="81"/>
      <c r="C9" s="9" t="s">
        <v>40</v>
      </c>
      <c r="D9" s="9" t="s">
        <v>41</v>
      </c>
      <c r="E9" s="9" t="s">
        <v>86</v>
      </c>
      <c r="F9" s="9" t="s">
        <v>42</v>
      </c>
      <c r="G9" s="9" t="s">
        <v>43</v>
      </c>
    </row>
    <row r="10" spans="1:7">
      <c r="C10" s="19"/>
      <c r="D10" s="19"/>
      <c r="E10" s="19"/>
      <c r="F10" s="19"/>
      <c r="G10" s="19"/>
    </row>
    <row r="11" spans="1:7" ht="17.25" thickBot="1">
      <c r="A11" s="20" t="s">
        <v>58</v>
      </c>
    </row>
    <row r="12" spans="1:7" ht="27.75" thickTop="1">
      <c r="A12" s="12" t="s">
        <v>73</v>
      </c>
      <c r="B12" s="13" t="s">
        <v>46</v>
      </c>
      <c r="C12" s="14" t="s">
        <v>47</v>
      </c>
      <c r="D12" s="15" t="s">
        <v>48</v>
      </c>
      <c r="E12" s="8" t="s">
        <v>49</v>
      </c>
    </row>
    <row r="13" spans="1:7" ht="27.75" thickBot="1">
      <c r="A13" s="16" t="s">
        <v>50</v>
      </c>
      <c r="B13" s="17" t="s">
        <v>51</v>
      </c>
      <c r="C13" s="18" t="s">
        <v>71</v>
      </c>
      <c r="D13" s="52" t="s">
        <v>72</v>
      </c>
      <c r="E13" s="9" t="s">
        <v>52</v>
      </c>
    </row>
    <row r="14" spans="1:7" ht="18" thickTop="1" thickBot="1">
      <c r="A14" s="82"/>
      <c r="B14" s="82"/>
      <c r="C14" s="82"/>
      <c r="D14" s="82"/>
      <c r="E14" s="82"/>
    </row>
    <row r="15" spans="1:7" ht="17.25" thickTop="1">
      <c r="A15" s="12" t="s">
        <v>53</v>
      </c>
      <c r="B15" s="13" t="s">
        <v>54</v>
      </c>
      <c r="C15" s="14" t="s">
        <v>55</v>
      </c>
      <c r="D15" s="15" t="s">
        <v>56</v>
      </c>
      <c r="E15" s="8" t="s">
        <v>57</v>
      </c>
    </row>
    <row r="16" spans="1:7" ht="27.75" thickBot="1">
      <c r="A16" s="16" t="s">
        <v>50</v>
      </c>
      <c r="B16" s="17" t="s">
        <v>51</v>
      </c>
      <c r="C16" s="18" t="s">
        <v>71</v>
      </c>
      <c r="D16" s="52" t="s">
        <v>72</v>
      </c>
      <c r="E16" s="9" t="s">
        <v>52</v>
      </c>
    </row>
    <row r="17" ht="17.25" thickTop="1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28"/>
  <sheetViews>
    <sheetView zoomScale="85" zoomScaleNormal="85" workbookViewId="0">
      <selection activeCell="D15" sqref="D15"/>
    </sheetView>
  </sheetViews>
  <sheetFormatPr defaultRowHeight="16.5"/>
  <cols>
    <col min="3" max="22" width="22.75" customWidth="1"/>
  </cols>
  <sheetData>
    <row r="1" spans="1:29" ht="20.25">
      <c r="C1" s="32"/>
      <c r="D1" s="60" t="s">
        <v>66</v>
      </c>
    </row>
    <row r="2" spans="1:29" ht="17.25" thickBot="1"/>
    <row r="3" spans="1:29" ht="18.600000000000001" customHeight="1" thickBot="1">
      <c r="A3" s="94"/>
      <c r="B3" s="95"/>
      <c r="C3" s="103" t="s">
        <v>16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/>
      <c r="S3" s="89" t="s">
        <v>17</v>
      </c>
      <c r="T3" s="90"/>
      <c r="U3" s="90"/>
      <c r="V3" s="91"/>
    </row>
    <row r="4" spans="1:29" ht="53.45" customHeight="1">
      <c r="A4" s="94"/>
      <c r="B4" s="95"/>
      <c r="C4" s="98" t="s">
        <v>87</v>
      </c>
      <c r="D4" s="99"/>
      <c r="E4" s="99"/>
      <c r="F4" s="99" t="s">
        <v>89</v>
      </c>
      <c r="G4" s="99"/>
      <c r="H4" s="99"/>
      <c r="I4" s="99" t="s">
        <v>90</v>
      </c>
      <c r="J4" s="99"/>
      <c r="K4" s="99"/>
      <c r="L4" s="99" t="s">
        <v>91</v>
      </c>
      <c r="M4" s="99"/>
      <c r="N4" s="100"/>
      <c r="O4" s="106" t="s">
        <v>88</v>
      </c>
      <c r="P4" s="99"/>
      <c r="Q4" s="100"/>
      <c r="R4" s="107"/>
      <c r="S4" s="92"/>
      <c r="T4" s="92"/>
      <c r="U4" s="92"/>
      <c r="V4" s="93"/>
    </row>
    <row r="5" spans="1:29" ht="14.45" customHeight="1" thickBot="1">
      <c r="A5" s="96"/>
      <c r="B5" s="97"/>
      <c r="C5" s="56">
        <v>2022</v>
      </c>
      <c r="D5" s="57">
        <v>2023</v>
      </c>
      <c r="E5" s="57">
        <v>2024</v>
      </c>
      <c r="F5" s="56">
        <v>2022</v>
      </c>
      <c r="G5" s="57">
        <v>2023</v>
      </c>
      <c r="H5" s="57">
        <v>2024</v>
      </c>
      <c r="I5" s="56">
        <v>2022</v>
      </c>
      <c r="J5" s="57">
        <v>2023</v>
      </c>
      <c r="K5" s="57">
        <v>2024</v>
      </c>
      <c r="L5" s="56">
        <v>2022</v>
      </c>
      <c r="M5" s="57">
        <v>2023</v>
      </c>
      <c r="N5" s="57">
        <v>2024</v>
      </c>
      <c r="O5" s="56">
        <v>2022</v>
      </c>
      <c r="P5" s="57">
        <v>2023</v>
      </c>
      <c r="Q5" s="57">
        <v>2024</v>
      </c>
      <c r="R5" s="74" t="s">
        <v>92</v>
      </c>
      <c r="S5" s="56">
        <v>2022</v>
      </c>
      <c r="T5" s="57">
        <v>2023</v>
      </c>
      <c r="U5" s="57">
        <v>2024</v>
      </c>
      <c r="V5" s="63" t="s">
        <v>92</v>
      </c>
    </row>
    <row r="6" spans="1:29">
      <c r="A6" s="4">
        <v>1</v>
      </c>
      <c r="B6" s="31" t="s">
        <v>11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8"/>
      <c r="O6" s="70">
        <f>SUM(C6,F6,I6,L6)</f>
        <v>0</v>
      </c>
      <c r="P6" s="59">
        <f>SUM(D6,G6,J6,M6)</f>
        <v>0</v>
      </c>
      <c r="Q6" s="62">
        <f>SUM(D6,G6,J6,M6)</f>
        <v>0</v>
      </c>
      <c r="R6" s="71">
        <f>SUM(O6:Q6)</f>
        <v>0</v>
      </c>
      <c r="S6" s="68"/>
      <c r="T6" s="55"/>
      <c r="U6" s="55"/>
      <c r="V6" s="59">
        <f>SUM(S6:U6)</f>
        <v>0</v>
      </c>
    </row>
    <row r="7" spans="1:29">
      <c r="A7" s="4">
        <v>2</v>
      </c>
      <c r="B7" s="31" t="s">
        <v>15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6"/>
      <c r="O7" s="70">
        <f t="shared" ref="O7:O10" si="0">SUM(C7,F7,I7,L7)</f>
        <v>0</v>
      </c>
      <c r="P7" s="59">
        <f t="shared" ref="P7:P10" si="1">SUM(D7,G7,J7,M7)</f>
        <v>0</v>
      </c>
      <c r="Q7" s="62">
        <f t="shared" ref="Q7:Q10" si="2">SUM(D7,G7,J7,M7)</f>
        <v>0</v>
      </c>
      <c r="R7" s="71">
        <f t="shared" ref="R7:R10" si="3">SUM(O7:Q7)</f>
        <v>0</v>
      </c>
      <c r="S7" s="69"/>
      <c r="T7" s="31"/>
      <c r="U7" s="31"/>
      <c r="V7" s="59">
        <f t="shared" ref="V7:V10" si="4">SUM(S7:U7)</f>
        <v>0</v>
      </c>
    </row>
    <row r="8" spans="1:29" ht="17.45" customHeight="1">
      <c r="A8" s="4">
        <v>3</v>
      </c>
      <c r="B8" s="31" t="s">
        <v>12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6"/>
      <c r="O8" s="70">
        <f t="shared" si="0"/>
        <v>0</v>
      </c>
      <c r="P8" s="59">
        <f t="shared" si="1"/>
        <v>0</v>
      </c>
      <c r="Q8" s="62">
        <f t="shared" si="2"/>
        <v>0</v>
      </c>
      <c r="R8" s="71">
        <f t="shared" si="3"/>
        <v>0</v>
      </c>
      <c r="S8" s="69"/>
      <c r="T8" s="31"/>
      <c r="U8" s="31"/>
      <c r="V8" s="59">
        <f t="shared" si="4"/>
        <v>0</v>
      </c>
      <c r="X8" s="54"/>
      <c r="Y8" s="54"/>
      <c r="Z8" s="54"/>
      <c r="AA8" s="54"/>
      <c r="AB8" s="54"/>
      <c r="AC8" s="54"/>
    </row>
    <row r="9" spans="1:29">
      <c r="A9" s="4">
        <v>4</v>
      </c>
      <c r="B9" s="31" t="s">
        <v>13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6"/>
      <c r="O9" s="70">
        <f t="shared" si="0"/>
        <v>0</v>
      </c>
      <c r="P9" s="59">
        <f t="shared" si="1"/>
        <v>0</v>
      </c>
      <c r="Q9" s="62">
        <f t="shared" si="2"/>
        <v>0</v>
      </c>
      <c r="R9" s="71">
        <f t="shared" si="3"/>
        <v>0</v>
      </c>
      <c r="S9" s="69"/>
      <c r="T9" s="31"/>
      <c r="U9" s="31"/>
      <c r="V9" s="59">
        <f t="shared" si="4"/>
        <v>0</v>
      </c>
      <c r="W9" s="54"/>
      <c r="X9" s="54"/>
      <c r="Y9" s="54"/>
      <c r="Z9" s="54"/>
      <c r="AA9" s="54"/>
      <c r="AB9" s="54"/>
      <c r="AC9" s="54"/>
    </row>
    <row r="10" spans="1:29" ht="17.25" thickBot="1">
      <c r="A10" s="4">
        <v>5</v>
      </c>
      <c r="B10" s="31" t="s">
        <v>14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6"/>
      <c r="O10" s="70">
        <f t="shared" si="0"/>
        <v>0</v>
      </c>
      <c r="P10" s="59">
        <f t="shared" si="1"/>
        <v>0</v>
      </c>
      <c r="Q10" s="62">
        <f t="shared" si="2"/>
        <v>0</v>
      </c>
      <c r="R10" s="71">
        <f t="shared" si="3"/>
        <v>0</v>
      </c>
      <c r="S10" s="69"/>
      <c r="T10" s="31"/>
      <c r="U10" s="31"/>
      <c r="V10" s="59">
        <f t="shared" si="4"/>
        <v>0</v>
      </c>
      <c r="W10" s="54"/>
      <c r="X10" s="54"/>
      <c r="Y10" s="54"/>
      <c r="Z10" s="54"/>
      <c r="AA10" s="54"/>
      <c r="AB10" s="54"/>
      <c r="AC10" s="54"/>
    </row>
    <row r="11" spans="1:29" ht="17.25" thickBot="1">
      <c r="A11" s="101" t="s">
        <v>18</v>
      </c>
      <c r="B11" s="102"/>
      <c r="C11" s="61">
        <f t="shared" ref="C11:V11" si="5">SUM(C6:C10)</f>
        <v>0</v>
      </c>
      <c r="D11" s="61">
        <f t="shared" si="5"/>
        <v>0</v>
      </c>
      <c r="E11" s="61">
        <f t="shared" si="5"/>
        <v>0</v>
      </c>
      <c r="F11" s="61">
        <f t="shared" si="5"/>
        <v>0</v>
      </c>
      <c r="G11" s="61">
        <f t="shared" si="5"/>
        <v>0</v>
      </c>
      <c r="H11" s="61">
        <f t="shared" si="5"/>
        <v>0</v>
      </c>
      <c r="I11" s="61">
        <f t="shared" si="5"/>
        <v>0</v>
      </c>
      <c r="J11" s="61">
        <f t="shared" si="5"/>
        <v>0</v>
      </c>
      <c r="K11" s="61">
        <f t="shared" si="5"/>
        <v>0</v>
      </c>
      <c r="L11" s="61">
        <f t="shared" si="5"/>
        <v>0</v>
      </c>
      <c r="M11" s="61">
        <f t="shared" si="5"/>
        <v>0</v>
      </c>
      <c r="N11" s="64">
        <f t="shared" si="5"/>
        <v>0</v>
      </c>
      <c r="O11" s="65">
        <f t="shared" si="5"/>
        <v>0</v>
      </c>
      <c r="P11" s="61">
        <f t="shared" si="5"/>
        <v>0</v>
      </c>
      <c r="Q11" s="61">
        <f t="shared" si="5"/>
        <v>0</v>
      </c>
      <c r="R11" s="72">
        <f t="shared" si="5"/>
        <v>0</v>
      </c>
      <c r="S11" s="66">
        <f t="shared" si="5"/>
        <v>0</v>
      </c>
      <c r="T11" s="67">
        <f t="shared" si="5"/>
        <v>0</v>
      </c>
      <c r="U11" s="67">
        <f t="shared" si="5"/>
        <v>0</v>
      </c>
      <c r="V11" s="73">
        <f t="shared" si="5"/>
        <v>0</v>
      </c>
    </row>
    <row r="14" spans="1:29">
      <c r="C14" s="94"/>
      <c r="D14" s="94"/>
      <c r="E14" s="94"/>
      <c r="F14" s="94"/>
      <c r="G14" s="94"/>
      <c r="H14" s="94"/>
      <c r="I14" s="94"/>
      <c r="J14" s="94"/>
      <c r="K14" s="94"/>
      <c r="L14" s="53"/>
      <c r="M14" s="53"/>
    </row>
    <row r="15" spans="1:29">
      <c r="S15" s="53"/>
    </row>
    <row r="16" spans="1:29" ht="18" customHeight="1">
      <c r="D16" s="87" t="s">
        <v>93</v>
      </c>
      <c r="E16" s="88"/>
      <c r="F16" s="88"/>
    </row>
    <row r="17" spans="4:6">
      <c r="D17" s="88"/>
      <c r="E17" s="88"/>
      <c r="F17" s="88"/>
    </row>
    <row r="18" spans="4:6">
      <c r="D18" s="88"/>
      <c r="E18" s="88"/>
      <c r="F18" s="88"/>
    </row>
    <row r="19" spans="4:6">
      <c r="D19" s="88"/>
      <c r="E19" s="88"/>
      <c r="F19" s="88"/>
    </row>
    <row r="20" spans="4:6">
      <c r="D20" s="88"/>
      <c r="E20" s="88"/>
      <c r="F20" s="88"/>
    </row>
    <row r="21" spans="4:6">
      <c r="D21" s="88"/>
      <c r="E21" s="88"/>
      <c r="F21" s="88"/>
    </row>
    <row r="22" spans="4:6">
      <c r="D22" s="88"/>
      <c r="E22" s="88"/>
      <c r="F22" s="88"/>
    </row>
    <row r="23" spans="4:6">
      <c r="D23" s="88"/>
      <c r="E23" s="88"/>
      <c r="F23" s="88"/>
    </row>
    <row r="24" spans="4:6">
      <c r="D24" s="88"/>
      <c r="E24" s="88"/>
      <c r="F24" s="88"/>
    </row>
    <row r="25" spans="4:6">
      <c r="D25" s="88"/>
      <c r="E25" s="88"/>
      <c r="F25" s="88"/>
    </row>
    <row r="26" spans="4:6">
      <c r="D26" s="88"/>
      <c r="E26" s="88"/>
      <c r="F26" s="88"/>
    </row>
    <row r="27" spans="4:6">
      <c r="D27" s="88"/>
      <c r="E27" s="88"/>
      <c r="F27" s="88"/>
    </row>
    <row r="28" spans="4:6">
      <c r="D28" s="88"/>
      <c r="E28" s="88"/>
      <c r="F28" s="88"/>
    </row>
  </sheetData>
  <mergeCells count="11">
    <mergeCell ref="D16:F28"/>
    <mergeCell ref="S3:V4"/>
    <mergeCell ref="A3:B5"/>
    <mergeCell ref="C14:K14"/>
    <mergeCell ref="C4:E4"/>
    <mergeCell ref="F4:H4"/>
    <mergeCell ref="I4:K4"/>
    <mergeCell ref="L4:N4"/>
    <mergeCell ref="A11:B11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1"/>
  <sheetViews>
    <sheetView workbookViewId="0">
      <selection activeCell="G24" sqref="G24"/>
    </sheetView>
  </sheetViews>
  <sheetFormatPr defaultRowHeight="16.5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>
      <c r="B1" s="32"/>
      <c r="C1" s="38" t="s">
        <v>66</v>
      </c>
    </row>
    <row r="3" spans="1:11">
      <c r="A3" s="94"/>
      <c r="B3" s="94"/>
      <c r="C3" s="108">
        <v>2025</v>
      </c>
      <c r="D3" s="108"/>
    </row>
    <row r="4" spans="1:11">
      <c r="A4" s="96"/>
      <c r="B4" s="96"/>
      <c r="C4" s="51" t="s">
        <v>19</v>
      </c>
      <c r="D4" s="48" t="s">
        <v>70</v>
      </c>
    </row>
    <row r="5" spans="1:11" ht="17.25" thickBot="1">
      <c r="A5" s="4">
        <v>1</v>
      </c>
      <c r="B5" s="31" t="s">
        <v>11</v>
      </c>
      <c r="C5" s="31"/>
      <c r="D5" s="31"/>
    </row>
    <row r="6" spans="1:11" ht="17.45" customHeight="1">
      <c r="A6" s="4">
        <v>2</v>
      </c>
      <c r="B6" s="31" t="s">
        <v>15</v>
      </c>
      <c r="C6" s="31"/>
      <c r="D6" s="31"/>
      <c r="F6" s="111" t="s">
        <v>94</v>
      </c>
      <c r="G6" s="112"/>
      <c r="H6" s="112"/>
      <c r="I6" s="112"/>
      <c r="J6" s="112"/>
      <c r="K6" s="113"/>
    </row>
    <row r="7" spans="1:11">
      <c r="A7" s="4">
        <v>3</v>
      </c>
      <c r="B7" s="31" t="s">
        <v>12</v>
      </c>
      <c r="C7" s="31"/>
      <c r="D7" s="31"/>
      <c r="F7" s="114"/>
      <c r="G7" s="115"/>
      <c r="H7" s="115"/>
      <c r="I7" s="115"/>
      <c r="J7" s="115"/>
      <c r="K7" s="116"/>
    </row>
    <row r="8" spans="1:11">
      <c r="A8" s="4">
        <v>4</v>
      </c>
      <c r="B8" s="31" t="s">
        <v>13</v>
      </c>
      <c r="C8" s="31"/>
      <c r="D8" s="31"/>
      <c r="F8" s="114"/>
      <c r="G8" s="115"/>
      <c r="H8" s="115"/>
      <c r="I8" s="115"/>
      <c r="J8" s="115"/>
      <c r="K8" s="116"/>
    </row>
    <row r="9" spans="1:11" ht="17.25" thickBot="1">
      <c r="A9" s="4">
        <v>5</v>
      </c>
      <c r="B9" s="31" t="s">
        <v>14</v>
      </c>
      <c r="C9" s="31"/>
      <c r="D9" s="31"/>
      <c r="F9" s="114"/>
      <c r="G9" s="115"/>
      <c r="H9" s="115"/>
      <c r="I9" s="115"/>
      <c r="J9" s="115"/>
      <c r="K9" s="116"/>
    </row>
    <row r="10" spans="1:11" ht="17.45" customHeight="1" thickBot="1">
      <c r="A10" s="109" t="s">
        <v>18</v>
      </c>
      <c r="B10" s="110"/>
      <c r="C10" s="49">
        <f>SUM(C5:C9)</f>
        <v>0</v>
      </c>
      <c r="D10" s="50">
        <f>SUM(D5:D9)</f>
        <v>0</v>
      </c>
      <c r="F10" s="114"/>
      <c r="G10" s="115"/>
      <c r="H10" s="115"/>
      <c r="I10" s="115"/>
      <c r="J10" s="115"/>
      <c r="K10" s="116"/>
    </row>
    <row r="11" spans="1:11">
      <c r="F11" s="114"/>
      <c r="G11" s="115"/>
      <c r="H11" s="115"/>
      <c r="I11" s="115"/>
      <c r="J11" s="115"/>
      <c r="K11" s="116"/>
    </row>
    <row r="12" spans="1:11">
      <c r="F12" s="114"/>
      <c r="G12" s="115"/>
      <c r="H12" s="115"/>
      <c r="I12" s="115"/>
      <c r="J12" s="115"/>
      <c r="K12" s="116"/>
    </row>
    <row r="13" spans="1:11">
      <c r="F13" s="114"/>
      <c r="G13" s="115"/>
      <c r="H13" s="115"/>
      <c r="I13" s="115"/>
      <c r="J13" s="115"/>
      <c r="K13" s="116"/>
    </row>
    <row r="14" spans="1:11">
      <c r="F14" s="114"/>
      <c r="G14" s="115"/>
      <c r="H14" s="115"/>
      <c r="I14" s="115"/>
      <c r="J14" s="115"/>
      <c r="K14" s="116"/>
    </row>
    <row r="15" spans="1:11">
      <c r="F15" s="114"/>
      <c r="G15" s="115"/>
      <c r="H15" s="115"/>
      <c r="I15" s="115"/>
      <c r="J15" s="115"/>
      <c r="K15" s="116"/>
    </row>
    <row r="16" spans="1:11">
      <c r="F16" s="114"/>
      <c r="G16" s="115"/>
      <c r="H16" s="115"/>
      <c r="I16" s="115"/>
      <c r="J16" s="115"/>
      <c r="K16" s="116"/>
    </row>
    <row r="17" spans="6:11">
      <c r="F17" s="114"/>
      <c r="G17" s="115"/>
      <c r="H17" s="115"/>
      <c r="I17" s="115"/>
      <c r="J17" s="115"/>
      <c r="K17" s="116"/>
    </row>
    <row r="18" spans="6:11">
      <c r="F18" s="114"/>
      <c r="G18" s="115"/>
      <c r="H18" s="115"/>
      <c r="I18" s="115"/>
      <c r="J18" s="115"/>
      <c r="K18" s="116"/>
    </row>
    <row r="19" spans="6:11">
      <c r="F19" s="114"/>
      <c r="G19" s="115"/>
      <c r="H19" s="115"/>
      <c r="I19" s="115"/>
      <c r="J19" s="115"/>
      <c r="K19" s="116"/>
    </row>
    <row r="20" spans="6:11">
      <c r="F20" s="114"/>
      <c r="G20" s="115"/>
      <c r="H20" s="115"/>
      <c r="I20" s="115"/>
      <c r="J20" s="115"/>
      <c r="K20" s="116"/>
    </row>
    <row r="21" spans="6:11" ht="17.25" thickBot="1">
      <c r="F21" s="117"/>
      <c r="G21" s="118"/>
      <c r="H21" s="118"/>
      <c r="I21" s="118"/>
      <c r="J21" s="118"/>
      <c r="K21" s="119"/>
    </row>
  </sheetData>
  <mergeCells count="4">
    <mergeCell ref="A3:B4"/>
    <mergeCell ref="C3:D3"/>
    <mergeCell ref="A10:B10"/>
    <mergeCell ref="F6:K2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0"/>
  <sheetViews>
    <sheetView workbookViewId="0">
      <selection activeCell="F15" sqref="F15"/>
    </sheetView>
  </sheetViews>
  <sheetFormatPr defaultRowHeight="16.5"/>
  <cols>
    <col min="3" max="4" width="15.25" customWidth="1"/>
  </cols>
  <sheetData>
    <row r="1" spans="1:11" ht="17.25">
      <c r="B1" s="32"/>
      <c r="C1" s="38" t="s">
        <v>66</v>
      </c>
    </row>
    <row r="3" spans="1:11">
      <c r="C3" s="120" t="s">
        <v>95</v>
      </c>
      <c r="D3" s="120"/>
    </row>
    <row r="4" spans="1:11">
      <c r="A4" s="47"/>
      <c r="B4" s="47"/>
      <c r="C4" s="5" t="s">
        <v>68</v>
      </c>
      <c r="D4" s="6" t="s">
        <v>69</v>
      </c>
    </row>
    <row r="5" spans="1:11" ht="17.25" thickBot="1">
      <c r="A5" s="4">
        <v>1</v>
      </c>
      <c r="B5" s="31" t="s">
        <v>11</v>
      </c>
      <c r="C5" s="31"/>
      <c r="D5" s="31"/>
    </row>
    <row r="6" spans="1:11" ht="17.45" customHeight="1">
      <c r="A6" s="4">
        <v>2</v>
      </c>
      <c r="B6" s="31" t="s">
        <v>15</v>
      </c>
      <c r="C6" s="31"/>
      <c r="D6" s="31"/>
      <c r="F6" s="121" t="s">
        <v>96</v>
      </c>
      <c r="G6" s="112"/>
      <c r="H6" s="112"/>
      <c r="I6" s="112"/>
      <c r="J6" s="112"/>
      <c r="K6" s="113"/>
    </row>
    <row r="7" spans="1:11">
      <c r="A7" s="4">
        <v>3</v>
      </c>
      <c r="B7" s="31" t="s">
        <v>12</v>
      </c>
      <c r="C7" s="31"/>
      <c r="D7" s="31"/>
      <c r="F7" s="114"/>
      <c r="G7" s="115"/>
      <c r="H7" s="115"/>
      <c r="I7" s="115"/>
      <c r="J7" s="115"/>
      <c r="K7" s="116"/>
    </row>
    <row r="8" spans="1:11">
      <c r="A8" s="4">
        <v>4</v>
      </c>
      <c r="B8" s="31" t="s">
        <v>13</v>
      </c>
      <c r="C8" s="31"/>
      <c r="D8" s="31"/>
      <c r="F8" s="114"/>
      <c r="G8" s="115"/>
      <c r="H8" s="115"/>
      <c r="I8" s="115"/>
      <c r="J8" s="115"/>
      <c r="K8" s="116"/>
    </row>
    <row r="9" spans="1:11" ht="17.25" thickBot="1">
      <c r="A9" s="4">
        <v>5</v>
      </c>
      <c r="B9" s="31" t="s">
        <v>14</v>
      </c>
      <c r="C9" s="31"/>
      <c r="D9" s="31"/>
      <c r="F9" s="114"/>
      <c r="G9" s="115"/>
      <c r="H9" s="115"/>
      <c r="I9" s="115"/>
      <c r="J9" s="115"/>
      <c r="K9" s="116"/>
    </row>
    <row r="10" spans="1:11" ht="17.25" thickBot="1">
      <c r="A10" s="109" t="s">
        <v>18</v>
      </c>
      <c r="B10" s="110"/>
      <c r="C10" s="34">
        <f>SUM(C5:C9)</f>
        <v>0</v>
      </c>
      <c r="D10" s="35">
        <f>SUM(D5:D9)</f>
        <v>0</v>
      </c>
      <c r="F10" s="117"/>
      <c r="G10" s="118"/>
      <c r="H10" s="118"/>
      <c r="I10" s="118"/>
      <c r="J10" s="118"/>
      <c r="K10" s="119"/>
    </row>
  </sheetData>
  <mergeCells count="3">
    <mergeCell ref="C3:D3"/>
    <mergeCell ref="A10:B10"/>
    <mergeCell ref="F6:K10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11"/>
  <sheetViews>
    <sheetView zoomScale="115" zoomScaleNormal="115" workbookViewId="0">
      <selection activeCell="E18" sqref="E18"/>
    </sheetView>
  </sheetViews>
  <sheetFormatPr defaultRowHeight="16.5"/>
  <cols>
    <col min="3" max="4" width="17" bestFit="1" customWidth="1"/>
    <col min="6" max="6" width="12.375" bestFit="1" customWidth="1"/>
    <col min="7" max="7" width="10.37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>
      <c r="B1" s="32"/>
      <c r="C1" s="38" t="s">
        <v>66</v>
      </c>
    </row>
    <row r="2" spans="1:18" ht="17.25" thickBot="1"/>
    <row r="3" spans="1:18">
      <c r="A3" s="130"/>
      <c r="B3" s="131"/>
      <c r="C3" s="126" t="s">
        <v>0</v>
      </c>
      <c r="D3" s="127"/>
      <c r="E3" s="127"/>
      <c r="F3" s="128" t="s">
        <v>2</v>
      </c>
      <c r="G3" s="128"/>
      <c r="H3" s="129"/>
      <c r="I3" s="133" t="s">
        <v>44</v>
      </c>
      <c r="J3" s="134"/>
      <c r="K3" s="134"/>
      <c r="L3" s="134"/>
      <c r="M3" s="134"/>
      <c r="N3" s="135"/>
      <c r="O3" s="124" t="s">
        <v>64</v>
      </c>
      <c r="P3" s="125"/>
    </row>
    <row r="4" spans="1:18">
      <c r="A4" s="130"/>
      <c r="B4" s="131"/>
      <c r="C4" s="25" t="s">
        <v>63</v>
      </c>
      <c r="D4" s="2" t="s">
        <v>3</v>
      </c>
      <c r="E4" s="2" t="s">
        <v>5</v>
      </c>
      <c r="F4" s="3" t="s">
        <v>6</v>
      </c>
      <c r="G4" s="3" t="s">
        <v>10</v>
      </c>
      <c r="H4" s="26" t="s">
        <v>9</v>
      </c>
      <c r="I4" s="22" t="s">
        <v>63</v>
      </c>
      <c r="J4" s="21" t="s">
        <v>45</v>
      </c>
      <c r="K4" s="21" t="s">
        <v>5</v>
      </c>
      <c r="L4" s="29" t="s">
        <v>60</v>
      </c>
      <c r="M4" s="29" t="s">
        <v>61</v>
      </c>
      <c r="N4" s="30" t="s">
        <v>8</v>
      </c>
      <c r="O4" s="23" t="s">
        <v>65</v>
      </c>
      <c r="P4" s="24" t="s">
        <v>62</v>
      </c>
    </row>
    <row r="5" spans="1:18">
      <c r="A5" s="4">
        <v>1</v>
      </c>
      <c r="B5" s="36" t="s">
        <v>11</v>
      </c>
      <c r="C5" s="10" t="e">
        <f>'1. 업체별 연구개발 투자현황'!R6/'1. 업체별 연구개발 투자현황'!V6</f>
        <v>#DIV/0!</v>
      </c>
      <c r="D5" s="1" t="e">
        <f>'2. 업체별 연구개발 투입인력현황'!C5/'2. 업체별 연구개발 투입인력현황'!D5</f>
        <v>#DIV/0!</v>
      </c>
      <c r="E5" s="33">
        <f>'3. 업체별 특허현황'!C5+'3. 업체별 특허현황'!D5</f>
        <v>0</v>
      </c>
      <c r="F5" s="1" t="e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#DIV/0!</v>
      </c>
      <c r="G5" s="33" t="e">
        <f>AVERAGE('1. 업체별 연구개발 투자현황'!S6,'1. 업체별 연구개발 투자현황'!T6,'1. 업체별 연구개발 투자현황'!U6)</f>
        <v>#DIV/0!</v>
      </c>
      <c r="H5" s="39">
        <f>'2. 업체별 연구개발 투입인력현황'!D5</f>
        <v>0</v>
      </c>
      <c r="I5" s="10" t="e">
        <f>fn연구개발투자비율(C5)</f>
        <v>#VALUE!</v>
      </c>
      <c r="J5" s="1" t="e">
        <f>fn연구개발인력비율(D5)</f>
        <v>#VALUE!</v>
      </c>
      <c r="K5" s="1">
        <f>fn특허(E5)</f>
        <v>1</v>
      </c>
      <c r="L5" s="1" t="e">
        <f>fn매출액증가율(F5)</f>
        <v>#VALUE!</v>
      </c>
      <c r="M5" s="1" t="e">
        <f>fn매출액규모(G5)</f>
        <v>#VALUE!</v>
      </c>
      <c r="N5" s="11">
        <f>fn고용규모(H5)</f>
        <v>1</v>
      </c>
      <c r="O5" s="27" t="e">
        <f>fn역량(I5,J5,K5)</f>
        <v>#VALUE!</v>
      </c>
      <c r="P5" s="28" t="e">
        <f>fn성장단계(L5,M5,N5)</f>
        <v>#VALUE!</v>
      </c>
    </row>
    <row r="6" spans="1:18">
      <c r="A6" s="4">
        <v>2</v>
      </c>
      <c r="B6" s="36" t="s">
        <v>15</v>
      </c>
      <c r="C6" s="10" t="e">
        <f>'1. 업체별 연구개발 투자현황'!R7/'1. 업체별 연구개발 투자현황'!V7</f>
        <v>#DIV/0!</v>
      </c>
      <c r="D6" s="1" t="e">
        <f>'2. 업체별 연구개발 투입인력현황'!C6/'2. 업체별 연구개발 투입인력현황'!D6</f>
        <v>#DIV/0!</v>
      </c>
      <c r="E6" s="33">
        <f>'3. 업체별 특허현황'!C6+'3. 업체별 특허현황'!D6</f>
        <v>0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33" t="e">
        <f>AVERAGE('1. 업체별 연구개발 투자현황'!S7,'1. 업체별 연구개발 투자현황'!T7,'1. 업체별 연구개발 투자현황'!U7)</f>
        <v>#DIV/0!</v>
      </c>
      <c r="H6" s="39">
        <f>'2. 업체별 연구개발 투입인력현황'!D6</f>
        <v>0</v>
      </c>
      <c r="I6" s="10" t="e">
        <f t="shared" ref="I6:I9" si="0">fn연구개발투자비율(C6)</f>
        <v>#VALUE!</v>
      </c>
      <c r="J6" s="1" t="e">
        <f t="shared" ref="J6:J9" si="1">fn연구개발인력비율(D6)</f>
        <v>#VALUE!</v>
      </c>
      <c r="K6" s="1">
        <f t="shared" ref="K6:K9" si="2">fn특허(E6)</f>
        <v>1</v>
      </c>
      <c r="L6" s="1" t="e">
        <f t="shared" ref="L6:L9" si="3">fn매출액증가율(F6)</f>
        <v>#VALUE!</v>
      </c>
      <c r="M6" s="1" t="e">
        <f t="shared" ref="M6:M9" si="4">fn매출액규모(G6)</f>
        <v>#VALUE!</v>
      </c>
      <c r="N6" s="11">
        <f t="shared" ref="N6:N9" si="5">fn고용규모(H6)</f>
        <v>1</v>
      </c>
      <c r="O6" s="27" t="e">
        <f t="shared" ref="O6:O9" si="6">fn역량(I6,J6,K6)</f>
        <v>#VALUE!</v>
      </c>
      <c r="P6" s="28" t="e">
        <f t="shared" ref="P6:P9" si="7">fn성장단계(L6,M6,N6)</f>
        <v>#VALUE!</v>
      </c>
    </row>
    <row r="7" spans="1:18">
      <c r="A7" s="4">
        <v>3</v>
      </c>
      <c r="B7" s="36" t="s">
        <v>12</v>
      </c>
      <c r="C7" s="10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33">
        <f>'3. 업체별 특허현황'!C7+'3. 업체별 특허현황'!D7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33" t="e">
        <f>AVERAGE('1. 업체별 연구개발 투자현황'!S8,'1. 업체별 연구개발 투자현황'!T8,'1. 업체별 연구개발 투자현황'!U8)</f>
        <v>#DIV/0!</v>
      </c>
      <c r="H7" s="39">
        <f>'2. 업체별 연구개발 투입인력현황'!D7</f>
        <v>0</v>
      </c>
      <c r="I7" s="10" t="e">
        <f t="shared" si="0"/>
        <v>#VALUE!</v>
      </c>
      <c r="J7" s="1" t="e">
        <f t="shared" si="1"/>
        <v>#VALUE!</v>
      </c>
      <c r="K7" s="1">
        <f t="shared" si="2"/>
        <v>1</v>
      </c>
      <c r="L7" s="1" t="e">
        <f t="shared" si="3"/>
        <v>#VALUE!</v>
      </c>
      <c r="M7" s="1" t="e">
        <f t="shared" si="4"/>
        <v>#VALUE!</v>
      </c>
      <c r="N7" s="11">
        <f t="shared" si="5"/>
        <v>1</v>
      </c>
      <c r="O7" s="27" t="e">
        <f t="shared" si="6"/>
        <v>#VALUE!</v>
      </c>
      <c r="P7" s="28" t="e">
        <f t="shared" si="7"/>
        <v>#VALUE!</v>
      </c>
    </row>
    <row r="8" spans="1:18">
      <c r="A8" s="4">
        <v>4</v>
      </c>
      <c r="B8" s="36" t="s">
        <v>13</v>
      </c>
      <c r="C8" s="10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33">
        <f>'3. 업체별 특허현황'!C8+'3. 업체별 특허현황'!D8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33" t="e">
        <f>AVERAGE('1. 업체별 연구개발 투자현황'!S9,'1. 업체별 연구개발 투자현황'!T9,'1. 업체별 연구개발 투자현황'!U9)</f>
        <v>#DIV/0!</v>
      </c>
      <c r="H8" s="39">
        <f>'2. 업체별 연구개발 투입인력현황'!D8</f>
        <v>0</v>
      </c>
      <c r="I8" s="10" t="e">
        <f t="shared" si="0"/>
        <v>#VALUE!</v>
      </c>
      <c r="J8" s="1" t="e">
        <f t="shared" si="1"/>
        <v>#VALUE!</v>
      </c>
      <c r="K8" s="1">
        <f t="shared" si="2"/>
        <v>1</v>
      </c>
      <c r="L8" s="1" t="e">
        <f t="shared" si="3"/>
        <v>#VALUE!</v>
      </c>
      <c r="M8" s="1" t="e">
        <f t="shared" si="4"/>
        <v>#VALUE!</v>
      </c>
      <c r="N8" s="11">
        <f t="shared" si="5"/>
        <v>1</v>
      </c>
      <c r="O8" s="27" t="e">
        <f t="shared" si="6"/>
        <v>#VALUE!</v>
      </c>
      <c r="P8" s="28" t="e">
        <f t="shared" si="7"/>
        <v>#VALUE!</v>
      </c>
    </row>
    <row r="9" spans="1:18" ht="17.25" thickBot="1">
      <c r="A9" s="4">
        <v>5</v>
      </c>
      <c r="B9" s="36" t="s">
        <v>14</v>
      </c>
      <c r="C9" s="10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33">
        <f>'3. 업체별 특허현황'!C9+'3. 업체별 특허현황'!D9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33" t="e">
        <f>AVERAGE('1. 업체별 연구개발 투자현황'!S10,'1. 업체별 연구개발 투자현황'!T10,'1. 업체별 연구개발 투자현황'!U10)</f>
        <v>#DIV/0!</v>
      </c>
      <c r="H9" s="39">
        <f>'2. 업체별 연구개발 투입인력현황'!D9</f>
        <v>0</v>
      </c>
      <c r="I9" s="10" t="e">
        <f t="shared" si="0"/>
        <v>#VALUE!</v>
      </c>
      <c r="J9" s="1" t="e">
        <f t="shared" si="1"/>
        <v>#VALUE!</v>
      </c>
      <c r="K9" s="1">
        <f t="shared" si="2"/>
        <v>1</v>
      </c>
      <c r="L9" s="1" t="e">
        <f t="shared" si="3"/>
        <v>#VALUE!</v>
      </c>
      <c r="M9" s="1" t="e">
        <f t="shared" si="4"/>
        <v>#VALUE!</v>
      </c>
      <c r="N9" s="11">
        <f t="shared" si="5"/>
        <v>1</v>
      </c>
      <c r="O9" s="27" t="e">
        <f t="shared" si="6"/>
        <v>#VALUE!</v>
      </c>
      <c r="P9" s="28" t="e">
        <f t="shared" si="7"/>
        <v>#VALUE!</v>
      </c>
      <c r="R9" s="37"/>
    </row>
    <row r="10" spans="1:18" ht="17.25" thickBot="1">
      <c r="A10" s="101" t="s">
        <v>20</v>
      </c>
      <c r="B10" s="132"/>
      <c r="C10" s="44" t="e">
        <f>'1. 업체별 연구개발 투자현황'!R11/'1. 업체별 연구개발 투자현황'!V11</f>
        <v>#DIV/0!</v>
      </c>
      <c r="D10" s="7" t="e">
        <f>'2. 업체별 연구개발 투입인력현황'!C10/'2. 업체별 연구개발 투입인력현황'!D10</f>
        <v>#DIV/0!</v>
      </c>
      <c r="E10" s="45">
        <f>SUM(E5:E9)</f>
        <v>0</v>
      </c>
      <c r="F10" s="75" t="e">
        <f>((('1. 업체별 연구개발 투자현황'!T11-'1. 업체별 연구개발 투자현황'!S11)/'1. 업체별 연구개발 투자현황'!S11)+(('1. 업체별 연구개발 투자현황'!U11-'1. 업체별 연구개발 투자현황'!T11)/'1. 업체별 연구개발 투자현황'!T11))/2</f>
        <v>#DIV/0!</v>
      </c>
      <c r="G10" s="45" t="e">
        <f>SUM(G5:G9)</f>
        <v>#DIV/0!</v>
      </c>
      <c r="H10" s="46">
        <f>SUM(H5:H9)</f>
        <v>0</v>
      </c>
    </row>
    <row r="11" spans="1:18" ht="17.25" thickBot="1">
      <c r="A11" s="122" t="s">
        <v>67</v>
      </c>
      <c r="B11" s="123"/>
      <c r="C11" s="40" t="e">
        <f t="shared" ref="C11:H11" si="8">AVERAGE(C5:C9)</f>
        <v>#DIV/0!</v>
      </c>
      <c r="D11" s="41" t="e">
        <f t="shared" si="8"/>
        <v>#DIV/0!</v>
      </c>
      <c r="E11" s="41">
        <f t="shared" si="8"/>
        <v>0</v>
      </c>
      <c r="F11" s="42" t="e">
        <f t="shared" si="8"/>
        <v>#DIV/0!</v>
      </c>
      <c r="G11" s="41" t="e">
        <f t="shared" si="8"/>
        <v>#DIV/0!</v>
      </c>
      <c r="H11" s="43">
        <f t="shared" si="8"/>
        <v>0</v>
      </c>
    </row>
  </sheetData>
  <mergeCells count="7">
    <mergeCell ref="A11:B11"/>
    <mergeCell ref="O3:P3"/>
    <mergeCell ref="C3:E3"/>
    <mergeCell ref="F3:H3"/>
    <mergeCell ref="A3:B4"/>
    <mergeCell ref="A10:B10"/>
    <mergeCell ref="I3:N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배점 기준</vt:lpstr>
      <vt:lpstr>1. 업체별 연구개발 투자현황</vt:lpstr>
      <vt:lpstr>2. 업체별 연구개발 투입인력현황</vt:lpstr>
      <vt:lpstr>3. 업체별 특허현황</vt:lpstr>
      <vt:lpstr>4. 혁신역량 및 성장단계 산식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UIPA</cp:lastModifiedBy>
  <dcterms:created xsi:type="dcterms:W3CDTF">2021-09-14T02:34:56Z</dcterms:created>
  <dcterms:modified xsi:type="dcterms:W3CDTF">2025-10-16T07:50:59Z</dcterms:modified>
</cp:coreProperties>
</file>