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3D1A710C-6663-3D7B-7F91-EC182F24A4BC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수요기업 모집공고\"/>
    </mc:Choice>
  </mc:AlternateContent>
  <xr:revisionPtr revIDLastSave="0" documentId="13_ncr:1_{5DD86A05-01F2-4B50-996E-A4359BCA06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업체별 연구개발 투자현황" sheetId="2" r:id="rId1"/>
    <sheet name="2. 업체별 연구개발 투입인력현황" sheetId="3" r:id="rId2"/>
    <sheet name="3. 업체별 특허현황" sheetId="5" r:id="rId3"/>
    <sheet name="4. 혁신역량 및 성장단계 산식" sheetId="1" r:id="rId4"/>
    <sheet name=" 배점 기준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E6" i="2"/>
  <c r="D6" i="2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5" i="1"/>
  <c r="U2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6" i="2"/>
  <c r="T2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R19" i="2" s="1"/>
  <c r="C18" i="1" s="1"/>
  <c r="O20" i="2"/>
  <c r="R20" i="2" s="1"/>
  <c r="C19" i="1" s="1"/>
  <c r="O21" i="2"/>
  <c r="O22" i="2"/>
  <c r="R22" i="2" s="1"/>
  <c r="C21" i="1" s="1"/>
  <c r="O23" i="2"/>
  <c r="O24" i="2"/>
  <c r="O25" i="2"/>
  <c r="R25" i="2" s="1"/>
  <c r="O6" i="2"/>
  <c r="D26" i="2"/>
  <c r="E26" i="2"/>
  <c r="F26" i="2"/>
  <c r="G26" i="2"/>
  <c r="H26" i="2"/>
  <c r="I26" i="2"/>
  <c r="J26" i="2"/>
  <c r="K26" i="2"/>
  <c r="L26" i="2"/>
  <c r="M26" i="2"/>
  <c r="N26" i="2"/>
  <c r="C26" i="2"/>
  <c r="C24" i="1" l="1"/>
  <c r="R24" i="2"/>
  <c r="C23" i="1" s="1"/>
  <c r="R16" i="2"/>
  <c r="C15" i="1" s="1"/>
  <c r="R18" i="2"/>
  <c r="C17" i="1" s="1"/>
  <c r="R23" i="2"/>
  <c r="C22" i="1" s="1"/>
  <c r="R21" i="2"/>
  <c r="C20" i="1" s="1"/>
  <c r="R15" i="2"/>
  <c r="C14" i="1" s="1"/>
  <c r="R14" i="2"/>
  <c r="C13" i="1" s="1"/>
  <c r="R11" i="2"/>
  <c r="C10" i="1" s="1"/>
  <c r="R13" i="2"/>
  <c r="C12" i="1" s="1"/>
  <c r="R10" i="2"/>
  <c r="C9" i="1" s="1"/>
  <c r="V26" i="2"/>
  <c r="R6" i="2"/>
  <c r="C5" i="1" s="1"/>
  <c r="R7" i="2"/>
  <c r="C6" i="1" s="1"/>
  <c r="R8" i="2"/>
  <c r="C7" i="1" s="1"/>
  <c r="R17" i="2"/>
  <c r="C16" i="1" s="1"/>
  <c r="R12" i="2"/>
  <c r="C11" i="1" s="1"/>
  <c r="R9" i="2"/>
  <c r="C8" i="1" s="1"/>
  <c r="Q26" i="2"/>
  <c r="O26" i="2"/>
  <c r="P26" i="2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5" i="1"/>
  <c r="D25" i="5"/>
  <c r="C25" i="5"/>
  <c r="R26" i="2" l="1"/>
  <c r="C25" i="1" s="1"/>
  <c r="E26" i="1"/>
  <c r="H25" i="1" l="1"/>
  <c r="G25" i="1"/>
  <c r="E25" i="1"/>
  <c r="F26" i="1" l="1"/>
  <c r="H26" i="1"/>
  <c r="G26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5" i="1"/>
  <c r="D26" i="1" s="1"/>
  <c r="D25" i="3"/>
  <c r="S26" i="2"/>
  <c r="F25" i="1" s="1"/>
  <c r="C26" i="1"/>
  <c r="C25" i="3" l="1"/>
  <c r="D25" i="1" s="1"/>
  <c r="K12" i="1"/>
  <c r="L6" i="1"/>
  <c r="K24" i="1"/>
  <c r="K18" i="1"/>
  <c r="N8" i="1"/>
  <c r="I7" i="1"/>
  <c r="J10" i="1"/>
  <c r="M20" i="1"/>
  <c r="N7" i="1"/>
  <c r="L14" i="1"/>
  <c r="J11" i="1"/>
  <c r="M10" i="1"/>
  <c r="N16" i="1"/>
  <c r="J21" i="1"/>
  <c r="L9" i="1"/>
  <c r="N12" i="1"/>
  <c r="K11" i="1"/>
  <c r="M7" i="1"/>
  <c r="N24" i="1"/>
  <c r="K16" i="1"/>
  <c r="J7" i="1"/>
  <c r="L19" i="1"/>
  <c r="J9" i="1"/>
  <c r="N17" i="1"/>
  <c r="I14" i="1"/>
  <c r="J17" i="1"/>
  <c r="L17" i="1"/>
  <c r="N20" i="1"/>
  <c r="I15" i="1"/>
  <c r="M16" i="1"/>
  <c r="P9" i="1"/>
  <c r="N15" i="1"/>
  <c r="L12" i="1"/>
  <c r="M12" i="1"/>
  <c r="M21" i="1"/>
  <c r="J8" i="1"/>
  <c r="M5" i="1"/>
  <c r="J5" i="1"/>
  <c r="I9" i="1"/>
  <c r="I18" i="1"/>
  <c r="I16" i="1"/>
  <c r="J23" i="1"/>
  <c r="K19" i="1"/>
  <c r="P14" i="1"/>
  <c r="L13" i="1"/>
  <c r="L23" i="1"/>
  <c r="K23" i="1"/>
  <c r="J22" i="1"/>
  <c r="K21" i="1"/>
  <c r="J14" i="1"/>
  <c r="I8" i="1"/>
  <c r="K17" i="1"/>
  <c r="J24" i="1"/>
  <c r="K10" i="1"/>
  <c r="J16" i="1"/>
  <c r="O16" i="1" s="1"/>
  <c r="J13" i="1"/>
  <c r="J6" i="1"/>
  <c r="N9" i="1"/>
  <c r="L5" i="1"/>
  <c r="N6" i="1"/>
  <c r="N13" i="1"/>
  <c r="N21" i="1"/>
  <c r="K13" i="1"/>
  <c r="N19" i="1"/>
  <c r="J19" i="1"/>
  <c r="O7" i="1"/>
  <c r="K9" i="1"/>
  <c r="O9" i="1" s="1"/>
  <c r="M18" i="1"/>
  <c r="I6" i="1"/>
  <c r="N5" i="1"/>
  <c r="K20" i="1"/>
  <c r="I19" i="1"/>
  <c r="O19" i="1" s="1"/>
  <c r="N18" i="1"/>
  <c r="N10" i="1"/>
  <c r="N23" i="1"/>
  <c r="L10" i="1"/>
  <c r="M8" i="1"/>
  <c r="M9" i="1"/>
  <c r="K6" i="1"/>
  <c r="O6" i="1" s="1"/>
  <c r="I21" i="1"/>
  <c r="I20" i="1"/>
  <c r="M15" i="1"/>
  <c r="L18" i="1"/>
  <c r="I5" i="1"/>
  <c r="I23" i="1"/>
  <c r="I24" i="1"/>
  <c r="M19" i="1"/>
  <c r="L11" i="1"/>
  <c r="M6" i="1"/>
  <c r="M24" i="1"/>
  <c r="N22" i="1"/>
  <c r="O14" i="1"/>
  <c r="K22" i="1"/>
  <c r="N11" i="1"/>
  <c r="I10" i="1"/>
  <c r="O10" i="1" s="1"/>
  <c r="L20" i="1"/>
  <c r="J12" i="1"/>
  <c r="K15" i="1"/>
  <c r="I12" i="1"/>
  <c r="O12" i="1" s="1"/>
  <c r="K7" i="1"/>
  <c r="M17" i="1"/>
  <c r="M14" i="1"/>
  <c r="I22" i="1"/>
  <c r="J15" i="1"/>
  <c r="L7" i="1"/>
  <c r="P7" i="1" s="1"/>
  <c r="L8" i="1"/>
  <c r="P8" i="1" s="1"/>
  <c r="L24" i="1"/>
  <c r="P10" i="1"/>
  <c r="M22" i="1"/>
  <c r="K14" i="1"/>
  <c r="I17" i="1"/>
  <c r="O17" i="1" s="1"/>
  <c r="L15" i="1"/>
  <c r="P19" i="1"/>
  <c r="L21" i="1"/>
  <c r="P21" i="1" s="1"/>
  <c r="P12" i="1"/>
  <c r="N14" i="1"/>
  <c r="I13" i="1"/>
  <c r="J20" i="1"/>
  <c r="O20" i="1" s="1"/>
  <c r="K8" i="1"/>
  <c r="O8" i="1" s="1"/>
  <c r="M11" i="1"/>
  <c r="P18" i="1"/>
  <c r="M13" i="1"/>
  <c r="M23" i="1"/>
  <c r="P6" i="1"/>
  <c r="K5" i="1"/>
  <c r="O5" i="1" s="1"/>
  <c r="I11" i="1"/>
  <c r="O11" i="1" s="1"/>
  <c r="P11" i="1"/>
  <c r="J18" i="1"/>
  <c r="O18" i="1" s="1"/>
  <c r="L16" i="1"/>
  <c r="P16" i="1" s="1"/>
  <c r="P13" i="1"/>
  <c r="L22" i="1"/>
  <c r="P22" i="1" s="1"/>
  <c r="P24" i="1"/>
  <c r="O23" i="1"/>
  <c r="O21" i="1"/>
  <c r="P20" i="1"/>
  <c r="O15" i="1"/>
  <c r="P15" i="1"/>
  <c r="P23" i="1"/>
  <c r="P17" i="1"/>
  <c r="O22" i="1"/>
  <c r="O24" i="1"/>
  <c r="P5" i="1"/>
  <c r="O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당해년도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매출액</t>
        </r>
      </text>
    </comment>
    <comment ref="C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 xml:space="preserve">진흥원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표준대차대조표</t>
        </r>
        <r>
          <rPr>
            <b/>
            <sz val="9"/>
            <color indexed="81"/>
            <rFont val="Tahoma"/>
            <family val="2"/>
          </rPr>
          <t>]</t>
        </r>
        <r>
          <rPr>
            <b/>
            <sz val="9"/>
            <color indexed="81"/>
            <rFont val="돋움"/>
            <family val="3"/>
            <charset val="129"/>
          </rPr>
          <t xml:space="preserve">
해당년도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개발비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전년도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개발비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[</t>
        </r>
        <r>
          <rPr>
            <sz val="9"/>
            <color indexed="81"/>
            <rFont val="돋움"/>
            <family val="3"/>
            <charset val="129"/>
          </rPr>
          <t>표준손익계산서</t>
        </r>
        <r>
          <rPr>
            <sz val="9"/>
            <color indexed="81"/>
            <rFont val="Tahoma"/>
            <family val="2"/>
          </rPr>
          <t xml:space="preserve">]
</t>
        </r>
        <r>
          <rPr>
            <sz val="9"/>
            <color indexed="81"/>
            <rFont val="돋움"/>
            <family val="3"/>
            <charset val="129"/>
          </rPr>
          <t>연구비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경상개발비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연구개발비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I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[</t>
        </r>
        <r>
          <rPr>
            <sz val="9"/>
            <color indexed="81"/>
            <rFont val="돋움"/>
            <family val="3"/>
            <charset val="129"/>
          </rPr>
          <t>부속명세서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제조원가명세서</t>
        </r>
        <r>
          <rPr>
            <sz val="9"/>
            <color indexed="81"/>
            <rFont val="Tahoma"/>
            <family val="2"/>
          </rPr>
          <t xml:space="preserve">)]
</t>
        </r>
        <r>
          <rPr>
            <sz val="9"/>
            <color indexed="81"/>
            <rFont val="돋움"/>
            <family val="3"/>
            <charset val="129"/>
          </rPr>
          <t>연구비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개발비</t>
        </r>
      </text>
    </comment>
    <comment ref="L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[</t>
        </r>
        <r>
          <rPr>
            <sz val="9"/>
            <color indexed="81"/>
            <rFont val="돋움"/>
            <family val="3"/>
            <charset val="129"/>
          </rPr>
          <t>기타원가명세서</t>
        </r>
        <r>
          <rPr>
            <sz val="9"/>
            <color indexed="81"/>
            <rFont val="Tahoma"/>
            <family val="2"/>
          </rPr>
          <t xml:space="preserve">]
</t>
        </r>
        <r>
          <rPr>
            <sz val="9"/>
            <color indexed="81"/>
            <rFont val="돋움"/>
            <family val="3"/>
            <charset val="129"/>
          </rPr>
          <t>연구비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개발비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nipa</author>
  </authors>
  <commentList>
    <comment ref="O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조건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역량수준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기술선도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기술추격
성장단계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성숙기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성장기</t>
        </r>
      </text>
    </comment>
    <comment ref="E4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1" shapeId="0" xr:uid="{00000000-0006-0000-0300-000003000000}">
      <text>
        <r>
          <rPr>
            <b/>
            <sz val="9"/>
            <color indexed="81"/>
            <rFont val="Tahoma"/>
            <family val="2"/>
          </rPr>
          <t>nipa:
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<sst xmlns="http://schemas.openxmlformats.org/spreadsheetml/2006/main" count="120" uniqueCount="95">
  <si>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</si>
  <si>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</si>
  <si>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</si>
  <si>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</si>
  <si>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</si>
  <si>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</si>
  <si>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</si>
  <si>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</si>
  <si>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</si>
  <si>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</si>
  <si>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</si>
  <si>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연구개발 투자금액</t>
    <phoneticPr fontId="4" type="noConversion"/>
  </si>
  <si>
    <t>매출액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</si>
  <si>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</si>
  <si>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</si>
  <si>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</si>
  <si>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</si>
  <si>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</si>
  <si>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</si>
  <si>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</si>
  <si>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</si>
  <si>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</si>
  <si>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</si>
  <si>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</si>
  <si>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</si>
  <si>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</si>
  <si>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</si>
  <si>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</si>
  <si>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</si>
  <si>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</si>
  <si>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</si>
  <si>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</si>
  <si>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</si>
  <si>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</si>
  <si>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</si>
  <si>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</si>
  <si>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</si>
  <si>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</si>
  <si>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</si>
  <si>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</si>
  <si>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</si>
  <si>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</si>
  <si>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</si>
  <si>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</si>
  <si>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</si>
  <si>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</si>
  <si>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</si>
  <si>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</si>
  <si>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</si>
  <si>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</si>
  <si>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</si>
  <si>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</si>
  <si>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</si>
  <si>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</si>
  <si>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</si>
  <si>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</si>
  <si>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</si>
  <si>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</si>
  <si>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</si>
  <si>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</si>
  <si>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</si>
  <si>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>`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</si>
  <si>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</si>
  <si>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</si>
  <si>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</si>
  <si>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</si>
  <si>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</si>
  <si>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</si>
  <si>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</si>
  <si>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</si>
  <si>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</si>
  <si>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</si>
  <si>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</si>
  <si>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</si>
  <si>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</si>
  <si>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</si>
  <si>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</si>
  <si>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</si>
  <si>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</si>
  <si>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</si>
  <si>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</si>
  <si>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</si>
  <si>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</si>
  <si>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</si>
  <si>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</si>
  <si>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</si>
  <si>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</si>
  <si>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</si>
  <si>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</si>
  <si>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t>(예시)</t>
    <phoneticPr fontId="4" type="noConversion"/>
  </si>
  <si>
    <t>(신청가능)</t>
    <phoneticPr fontId="4" type="noConversion"/>
  </si>
  <si>
    <t>3개년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</si>
  <si>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b/>
        <sz val="14"/>
        <rFont val="맑은 고딕"/>
        <family val="3"/>
        <charset val="129"/>
        <scheme val="minor"/>
      </rPr>
      <t>3개년도('22~'24)</t>
    </r>
    <r>
      <rPr>
        <sz val="14"/>
        <rFont val="맑은 고딕"/>
        <family val="3"/>
        <charset val="129"/>
        <scheme val="minor"/>
      </rPr>
      <t xml:space="preserve">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</si>
  <si>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2024년도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
      사급 인력에 해당하는 인원 수, 이외에 연구개발인력이라 증명할 수 있는 경우 인정가능
  2) 총 종사자수 : 2024년 12월 기준, 4대보험에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</si>
  <si>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최근 3개년간 출원,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'22~'24년 기준, 기술개발과 무관한 디자인 특허등 제외)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</si>
</sst>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4" applyNumberFormat="0" applyAlignment="0" applyProtection="0">
      <alignment vertical="center"/>
    </xf>
    <xf numFmtId="0" fontId="10" fillId="15" borderId="33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</cellStyleXfs>
  <cellXfs count="17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8" borderId="3" xfId="0" applyFill="1" applyBorder="1">
      <alignment vertical="center"/>
    </xf>
    <xf numFmtId="0" fontId="5" fillId="0" borderId="5" xfId="0" applyFont="1" applyBorder="1">
      <alignment vertical="center"/>
    </xf>
    <xf numFmtId="0" fontId="7" fillId="14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0" xfId="0" applyBorder="1">
      <alignment vertical="center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7" fillId="14" borderId="29" xfId="0" applyFont="1" applyFill="1" applyBorder="1" applyAlignment="1">
      <alignment horizontal="center" vertical="center" wrapText="1"/>
    </xf>
    <xf numFmtId="0" fontId="7" fillId="14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22" xfId="0" applyBorder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9" xfId="0" applyFont="1" applyFill="1" applyBorder="1" applyAlignment="1">
      <alignment horizontal="center" vertical="center"/>
    </xf>
    <xf numFmtId="0" fontId="13" fillId="16" borderId="19" xfId="7" applyFont="1" applyBorder="1" applyAlignment="1">
      <alignment horizontal="center" vertical="center"/>
    </xf>
    <xf numFmtId="0" fontId="13" fillId="17" borderId="20" xfId="8" applyFont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20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2" borderId="3" xfId="0" applyFill="1" applyBorder="1">
      <alignment vertical="center"/>
    </xf>
    <xf numFmtId="0" fontId="0" fillId="18" borderId="1" xfId="0" applyFill="1" applyBorder="1">
      <alignment vertical="center"/>
    </xf>
    <xf numFmtId="0" fontId="14" fillId="18" borderId="39" xfId="6" applyFont="1" applyFill="1" applyBorder="1">
      <alignment vertical="center"/>
    </xf>
    <xf numFmtId="0" fontId="14" fillId="18" borderId="38" xfId="6" applyFont="1" applyFill="1" applyBorder="1">
      <alignment vertical="center"/>
    </xf>
    <xf numFmtId="0" fontId="0" fillId="12" borderId="24" xfId="0" applyFill="1" applyBorder="1">
      <alignment vertical="center"/>
    </xf>
    <xf numFmtId="0" fontId="0" fillId="12" borderId="25" xfId="0" applyFill="1" applyBorder="1">
      <alignment vertical="center"/>
    </xf>
    <xf numFmtId="0" fontId="15" fillId="0" borderId="0" xfId="0" applyFont="1" applyFill="1">
      <alignment vertical="center"/>
    </xf>
    <xf numFmtId="0" fontId="16" fillId="0" borderId="0" xfId="0" applyFont="1">
      <alignment vertical="center"/>
    </xf>
    <xf numFmtId="0" fontId="0" fillId="0" borderId="0" xfId="0" applyFill="1">
      <alignment vertical="center"/>
    </xf>
    <xf numFmtId="0" fontId="0" fillId="18" borderId="20" xfId="0" applyFill="1" applyBorder="1">
      <alignment vertical="center"/>
    </xf>
    <xf numFmtId="0" fontId="0" fillId="0" borderId="3" xfId="0" applyBorder="1">
      <alignment vertical="center"/>
    </xf>
    <xf numFmtId="0" fontId="17" fillId="0" borderId="42" xfId="0" applyFont="1" applyBorder="1">
      <alignment vertical="center"/>
    </xf>
    <xf numFmtId="0" fontId="17" fillId="0" borderId="43" xfId="0" applyFont="1" applyBorder="1">
      <alignment vertical="center"/>
    </xf>
    <xf numFmtId="0" fontId="17" fillId="18" borderId="43" xfId="4" applyFont="1" applyFill="1" applyBorder="1" applyAlignment="1">
      <alignment horizontal="center" vertical="center"/>
    </xf>
    <xf numFmtId="0" fontId="17" fillId="0" borderId="41" xfId="0" applyFont="1" applyBorder="1">
      <alignment vertical="center"/>
    </xf>
    <xf numFmtId="0" fontId="5" fillId="0" borderId="44" xfId="0" applyFont="1" applyBorder="1">
      <alignment vertical="center"/>
    </xf>
    <xf numFmtId="0" fontId="5" fillId="18" borderId="5" xfId="0" applyFont="1" applyFill="1" applyBorder="1">
      <alignment vertical="center"/>
    </xf>
    <xf numFmtId="0" fontId="5" fillId="18" borderId="6" xfId="0" applyFont="1" applyFill="1" applyBorder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0" borderId="0" xfId="0" applyFill="1" applyAlignment="1">
      <alignment horizontal="center" vertical="center"/>
    </xf>
    <xf numFmtId="0" fontId="18" fillId="18" borderId="39" xfId="6" applyFont="1" applyFill="1" applyBorder="1">
      <alignment vertical="center"/>
    </xf>
    <xf numFmtId="0" fontId="18" fillId="18" borderId="38" xfId="6" applyFont="1" applyFill="1" applyBorder="1">
      <alignment vertical="center"/>
    </xf>
    <xf numFmtId="0" fontId="0" fillId="11" borderId="0" xfId="0" applyFont="1" applyFill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20" fillId="0" borderId="0" xfId="0" applyFont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0" fillId="0" borderId="53" xfId="0" applyFill="1" applyBorder="1">
      <alignment vertical="center"/>
    </xf>
    <xf numFmtId="0" fontId="28" fillId="0" borderId="0" xfId="0" applyFont="1">
      <alignment vertical="center"/>
    </xf>
    <xf numFmtId="0" fontId="0" fillId="0" borderId="58" xfId="0" applyFill="1" applyBorder="1">
      <alignment vertical="center"/>
    </xf>
    <xf numFmtId="0" fontId="12" fillId="13" borderId="22" xfId="0" applyFont="1" applyFill="1" applyBorder="1" applyAlignment="1">
      <alignment horizontal="center" vertical="center" wrapText="1"/>
    </xf>
    <xf numFmtId="0" fontId="0" fillId="12" borderId="61" xfId="0" applyFill="1" applyBorder="1">
      <alignment vertical="center"/>
    </xf>
    <xf numFmtId="0" fontId="0" fillId="12" borderId="62" xfId="0" applyFill="1" applyBorder="1">
      <alignment vertical="center"/>
    </xf>
    <xf numFmtId="0" fontId="0" fillId="0" borderId="63" xfId="0" applyFill="1" applyBorder="1">
      <alignment vertical="center"/>
    </xf>
    <xf numFmtId="0" fontId="0" fillId="0" borderId="64" xfId="0" applyFill="1" applyBorder="1">
      <alignment vertical="center"/>
    </xf>
    <xf numFmtId="0" fontId="0" fillId="0" borderId="65" xfId="0" applyFill="1" applyBorder="1">
      <alignment vertical="center"/>
    </xf>
    <xf numFmtId="0" fontId="0" fillId="0" borderId="66" xfId="0" applyFill="1" applyBorder="1">
      <alignment vertical="center"/>
    </xf>
    <xf numFmtId="0" fontId="0" fillId="0" borderId="67" xfId="0" applyFill="1" applyBorder="1">
      <alignment vertical="center"/>
    </xf>
    <xf numFmtId="0" fontId="0" fillId="0" borderId="68" xfId="0" applyFill="1" applyBorder="1">
      <alignment vertical="center"/>
    </xf>
    <xf numFmtId="0" fontId="19" fillId="6" borderId="23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41" fontId="0" fillId="12" borderId="53" xfId="9" applyFont="1" applyFill="1" applyBorder="1">
      <alignment vertical="center"/>
    </xf>
    <xf numFmtId="41" fontId="0" fillId="12" borderId="58" xfId="9" applyFont="1" applyFill="1" applyBorder="1">
      <alignment vertical="center"/>
    </xf>
    <xf numFmtId="41" fontId="0" fillId="12" borderId="1" xfId="9" applyFont="1" applyFill="1" applyBorder="1">
      <alignment vertical="center"/>
    </xf>
    <xf numFmtId="41" fontId="0" fillId="12" borderId="24" xfId="9" applyFont="1" applyFill="1" applyBorder="1">
      <alignment vertical="center"/>
    </xf>
    <xf numFmtId="41" fontId="0" fillId="0" borderId="63" xfId="9" applyFont="1" applyFill="1" applyBorder="1">
      <alignment vertical="center"/>
    </xf>
    <xf numFmtId="41" fontId="0" fillId="0" borderId="53" xfId="9" applyFont="1" applyFill="1" applyBorder="1">
      <alignment vertical="center"/>
    </xf>
    <xf numFmtId="41" fontId="0" fillId="0" borderId="64" xfId="9" applyFont="1" applyFill="1" applyBorder="1">
      <alignment vertical="center"/>
    </xf>
    <xf numFmtId="41" fontId="0" fillId="0" borderId="58" xfId="9" applyFont="1" applyFill="1" applyBorder="1">
      <alignment vertical="center"/>
    </xf>
    <xf numFmtId="41" fontId="0" fillId="12" borderId="61" xfId="9" applyFont="1" applyFill="1" applyBorder="1">
      <alignment vertical="center"/>
    </xf>
    <xf numFmtId="41" fontId="0" fillId="0" borderId="53" xfId="10" applyFont="1" applyFill="1" applyBorder="1">
      <alignment vertical="center"/>
    </xf>
    <xf numFmtId="0" fontId="0" fillId="12" borderId="1" xfId="0" applyFill="1" applyBorder="1">
      <alignment vertical="center"/>
    </xf>
    <xf numFmtId="41" fontId="0" fillId="12" borderId="60" xfId="9" applyFont="1" applyFill="1" applyBorder="1">
      <alignment vertical="center"/>
    </xf>
    <xf numFmtId="41" fontId="5" fillId="0" borderId="5" xfId="9" applyFont="1" applyBorder="1" applyAlignment="1">
      <alignment horizontal="right" vertical="center"/>
    </xf>
    <xf numFmtId="41" fontId="5" fillId="0" borderId="57" xfId="9" applyFont="1" applyBorder="1" applyAlignment="1">
      <alignment horizontal="right" vertical="center"/>
    </xf>
    <xf numFmtId="41" fontId="5" fillId="0" borderId="4" xfId="9" applyFont="1" applyBorder="1" applyAlignment="1">
      <alignment horizontal="right" vertical="center"/>
    </xf>
    <xf numFmtId="41" fontId="26" fillId="0" borderId="6" xfId="9" applyFont="1" applyBorder="1" applyAlignment="1">
      <alignment horizontal="right" vertical="center"/>
    </xf>
    <xf numFmtId="41" fontId="27" fillId="18" borderId="4" xfId="9" applyFont="1" applyFill="1" applyBorder="1">
      <alignment vertical="center"/>
    </xf>
    <xf numFmtId="41" fontId="27" fillId="18" borderId="5" xfId="9" applyFont="1" applyFill="1" applyBorder="1">
      <alignment vertical="center"/>
    </xf>
    <xf numFmtId="41" fontId="30" fillId="18" borderId="6" xfId="9" applyFont="1" applyFill="1" applyBorder="1">
      <alignment vertical="center"/>
    </xf>
    <xf numFmtId="0" fontId="0" fillId="21" borderId="1" xfId="0" applyFill="1" applyBorder="1">
      <alignment vertical="center"/>
    </xf>
    <xf numFmtId="41" fontId="0" fillId="21" borderId="53" xfId="9" applyFont="1" applyFill="1" applyBorder="1">
      <alignment vertical="center"/>
    </xf>
    <xf numFmtId="41" fontId="0" fillId="21" borderId="58" xfId="9" applyFont="1" applyFill="1" applyBorder="1">
      <alignment vertical="center"/>
    </xf>
    <xf numFmtId="41" fontId="0" fillId="21" borderId="60" xfId="10" applyFont="1" applyFill="1" applyBorder="1">
      <alignment vertical="center"/>
    </xf>
    <xf numFmtId="41" fontId="0" fillId="21" borderId="53" xfId="10" applyFont="1" applyFill="1" applyBorder="1">
      <alignment vertical="center"/>
    </xf>
    <xf numFmtId="0" fontId="0" fillId="21" borderId="19" xfId="0" applyFill="1" applyBorder="1">
      <alignment vertical="center"/>
    </xf>
    <xf numFmtId="0" fontId="0" fillId="21" borderId="20" xfId="0" applyFill="1" applyBorder="1">
      <alignment vertical="center"/>
    </xf>
    <xf numFmtId="0" fontId="0" fillId="21" borderId="19" xfId="0" applyFill="1" applyBorder="1" applyAlignment="1">
      <alignment horizontal="center" vertical="center"/>
    </xf>
    <xf numFmtId="0" fontId="0" fillId="21" borderId="20" xfId="0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5" fillId="13" borderId="45" xfId="0" applyFont="1" applyFill="1" applyBorder="1" applyAlignment="1">
      <alignment horizontal="center" vertical="center"/>
    </xf>
    <xf numFmtId="0" fontId="0" fillId="13" borderId="46" xfId="0" applyFill="1" applyBorder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5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9" fillId="6" borderId="55" xfId="0" applyFont="1" applyFill="1" applyBorder="1" applyAlignment="1">
      <alignment horizontal="center" vertical="center"/>
    </xf>
    <xf numFmtId="0" fontId="29" fillId="6" borderId="56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21" fillId="0" borderId="51" xfId="0" applyFont="1" applyBorder="1" applyAlignment="1">
      <alignment horizontal="left" vertical="center" wrapText="1"/>
    </xf>
    <xf numFmtId="0" fontId="21" fillId="0" borderId="52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5" xfId="0" applyFont="1" applyBorder="1" applyAlignment="1">
      <alignment horizontal="left" vertical="center" wrapText="1"/>
    </xf>
    <xf numFmtId="0" fontId="8" fillId="0" borderId="40" xfId="4" applyBorder="1" applyAlignment="1">
      <alignment horizontal="center" vertical="center"/>
    </xf>
    <xf numFmtId="0" fontId="8" fillId="0" borderId="41" xfId="4" applyBorder="1" applyAlignment="1">
      <alignment horizontal="center" vertical="center"/>
    </xf>
    <xf numFmtId="0" fontId="8" fillId="0" borderId="16" xfId="4" applyBorder="1" applyAlignment="1">
      <alignment horizontal="center" vertical="center"/>
    </xf>
    <xf numFmtId="0" fontId="8" fillId="0" borderId="18" xfId="4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1" fillId="2" borderId="17" xfId="1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3" fillId="4" borderId="18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15" borderId="35" xfId="5" applyBorder="1" applyAlignment="1">
      <alignment horizontal="center" vertical="center"/>
    </xf>
    <xf numFmtId="0" fontId="9" fillId="15" borderId="36" xfId="5" applyBorder="1" applyAlignment="1">
      <alignment horizontal="center" vertical="center"/>
    </xf>
    <xf numFmtId="0" fontId="9" fillId="15" borderId="37" xfId="5" applyBorder="1" applyAlignment="1">
      <alignment horizontal="center" vertical="center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6" fillId="14" borderId="1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vertical="center" wrapText="1"/>
    </xf>
  </cellXfs>
  <cellStyles count="11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쉼표 [0]" xfId="9" builtinId="6"/>
    <cellStyle name="쉼표 [0] 2" xfId="10" xr:uid="{00000000-0005-0000-0000-000006000000}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28</xdr:row>
      <xdr:rowOff>208108</xdr:rowOff>
    </xdr:from>
    <xdr:to>
      <xdr:col>11</xdr:col>
      <xdr:colOff>1330676</xdr:colOff>
      <xdr:row>61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C43"/>
  <sheetViews>
    <sheetView tabSelected="1" zoomScale="70" zoomScaleNormal="70" workbookViewId="0">
      <selection activeCell="D44" sqref="D44"/>
    </sheetView>
  </sheetViews>
  <sheetFormatPr defaultRowHeight="16.5" x14ac:dyDescent="0.3"/>
  <cols>
    <col min="2" max="2" width="14.125" customWidth="1"/>
    <col min="3" max="22" width="22.75" customWidth="1"/>
  </cols>
  <sheetData>
    <row r="1" spans="1:29" ht="20.25" x14ac:dyDescent="0.3">
      <c r="B1" s="48"/>
      <c r="C1" s="39"/>
      <c r="D1" s="72" t="s">
        <v>62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29" ht="17.25" thickBot="1" x14ac:dyDescent="0.35"/>
    <row r="3" spans="1:29" ht="18.600000000000001" customHeight="1" thickBot="1" x14ac:dyDescent="0.35">
      <c r="A3" s="120"/>
      <c r="B3" s="121"/>
      <c r="C3" s="131" t="s">
        <v>11</v>
      </c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3"/>
      <c r="S3" s="115" t="s">
        <v>12</v>
      </c>
      <c r="T3" s="116"/>
      <c r="U3" s="116"/>
      <c r="V3" s="117"/>
    </row>
    <row r="4" spans="1:29" ht="53.45" customHeight="1" x14ac:dyDescent="0.3">
      <c r="A4" s="120"/>
      <c r="B4" s="121"/>
      <c r="C4" s="125" t="s">
        <v>83</v>
      </c>
      <c r="D4" s="126"/>
      <c r="E4" s="126"/>
      <c r="F4" s="126" t="s">
        <v>85</v>
      </c>
      <c r="G4" s="126"/>
      <c r="H4" s="126"/>
      <c r="I4" s="126" t="s">
        <v>86</v>
      </c>
      <c r="J4" s="126"/>
      <c r="K4" s="126"/>
      <c r="L4" s="127" t="s">
        <v>87</v>
      </c>
      <c r="M4" s="127"/>
      <c r="N4" s="128"/>
      <c r="O4" s="134" t="s">
        <v>84</v>
      </c>
      <c r="P4" s="127"/>
      <c r="Q4" s="128"/>
      <c r="R4" s="135"/>
      <c r="S4" s="118"/>
      <c r="T4" s="118"/>
      <c r="U4" s="118"/>
      <c r="V4" s="119"/>
    </row>
    <row r="5" spans="1:29" ht="14.45" customHeight="1" thickBot="1" x14ac:dyDescent="0.35">
      <c r="A5" s="122"/>
      <c r="B5" s="123"/>
      <c r="C5" s="69">
        <v>2022</v>
      </c>
      <c r="D5" s="70">
        <v>2023</v>
      </c>
      <c r="E5" s="70">
        <v>2024</v>
      </c>
      <c r="F5" s="69">
        <v>2022</v>
      </c>
      <c r="G5" s="70">
        <v>2023</v>
      </c>
      <c r="H5" s="70">
        <v>2024</v>
      </c>
      <c r="I5" s="69">
        <v>2022</v>
      </c>
      <c r="J5" s="70">
        <v>2023</v>
      </c>
      <c r="K5" s="70">
        <v>2024</v>
      </c>
      <c r="L5" s="69">
        <v>2022</v>
      </c>
      <c r="M5" s="70">
        <v>2023</v>
      </c>
      <c r="N5" s="70">
        <v>2024</v>
      </c>
      <c r="O5" s="69">
        <v>2022</v>
      </c>
      <c r="P5" s="70">
        <v>2023</v>
      </c>
      <c r="Q5" s="70">
        <v>2024</v>
      </c>
      <c r="R5" s="83" t="s">
        <v>88</v>
      </c>
      <c r="S5" s="69">
        <v>2022</v>
      </c>
      <c r="T5" s="70">
        <v>2023</v>
      </c>
      <c r="U5" s="70">
        <v>2024</v>
      </c>
      <c r="V5" s="74" t="s">
        <v>88</v>
      </c>
    </row>
    <row r="6" spans="1:29" x14ac:dyDescent="0.3">
      <c r="A6" s="4">
        <v>1</v>
      </c>
      <c r="B6" s="104" t="s">
        <v>89</v>
      </c>
      <c r="C6" s="105">
        <f>37526481-51804871</f>
        <v>-14278390</v>
      </c>
      <c r="D6" s="105">
        <f>160981425-37526481</f>
        <v>123454944</v>
      </c>
      <c r="E6" s="105">
        <f>453197701-160981425</f>
        <v>292216276</v>
      </c>
      <c r="F6" s="105">
        <v>670498935</v>
      </c>
      <c r="G6" s="105">
        <v>730067836</v>
      </c>
      <c r="H6" s="105">
        <v>504106641</v>
      </c>
      <c r="I6" s="105">
        <v>0</v>
      </c>
      <c r="J6" s="105">
        <v>0</v>
      </c>
      <c r="K6" s="105">
        <v>0</v>
      </c>
      <c r="L6" s="105">
        <v>0</v>
      </c>
      <c r="M6" s="105">
        <v>0</v>
      </c>
      <c r="N6" s="106">
        <v>0</v>
      </c>
      <c r="O6" s="89">
        <f>SUM(C6,F6,I6,L6)</f>
        <v>656220545</v>
      </c>
      <c r="P6" s="90">
        <f>SUM(D6,G6,J6,M6)</f>
        <v>853522780</v>
      </c>
      <c r="Q6" s="92">
        <f>SUM(D6,G6,J6,M6)</f>
        <v>853522780</v>
      </c>
      <c r="R6" s="91">
        <f>SUM(O6:Q6)</f>
        <v>2363266105</v>
      </c>
      <c r="S6" s="107">
        <v>1329721487</v>
      </c>
      <c r="T6" s="108">
        <v>1514765633</v>
      </c>
      <c r="U6" s="108">
        <v>827243358</v>
      </c>
      <c r="V6" s="94">
        <f>SUM(S6:U6)</f>
        <v>3671730478</v>
      </c>
    </row>
    <row r="7" spans="1:29" x14ac:dyDescent="0.3">
      <c r="A7" s="4">
        <v>2</v>
      </c>
      <c r="B7" s="38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8"/>
      <c r="O7" s="89">
        <f t="shared" ref="O7:O25" si="0">SUM(C7,F7,I7,L7)</f>
        <v>0</v>
      </c>
      <c r="P7" s="90">
        <f t="shared" ref="P7:P25" si="1">SUM(D7,G7,J7,M7)</f>
        <v>0</v>
      </c>
      <c r="Q7" s="92">
        <f t="shared" ref="Q7:Q25" si="2">SUM(D7,G7,J7,M7)</f>
        <v>0</v>
      </c>
      <c r="R7" s="91">
        <f t="shared" ref="R7:R25" si="3">SUM(O7:Q7)</f>
        <v>0</v>
      </c>
      <c r="S7" s="93"/>
      <c r="T7" s="87"/>
      <c r="U7" s="87"/>
      <c r="V7" s="90">
        <f t="shared" ref="V7:V25" si="4">SUM(S7:U7)</f>
        <v>0</v>
      </c>
    </row>
    <row r="8" spans="1:29" ht="17.45" customHeight="1" x14ac:dyDescent="0.3">
      <c r="A8" s="4">
        <v>3</v>
      </c>
      <c r="B8" s="38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8"/>
      <c r="O8" s="89">
        <f t="shared" si="0"/>
        <v>0</v>
      </c>
      <c r="P8" s="90">
        <f t="shared" si="1"/>
        <v>0</v>
      </c>
      <c r="Q8" s="92">
        <f t="shared" si="2"/>
        <v>0</v>
      </c>
      <c r="R8" s="91">
        <f t="shared" si="3"/>
        <v>0</v>
      </c>
      <c r="S8" s="93"/>
      <c r="T8" s="87"/>
      <c r="U8" s="87"/>
      <c r="V8" s="90">
        <f t="shared" si="4"/>
        <v>0</v>
      </c>
      <c r="W8" s="15"/>
      <c r="X8" s="68"/>
      <c r="Y8" s="68"/>
      <c r="Z8" s="68"/>
      <c r="AA8" s="68"/>
      <c r="AB8" s="68"/>
      <c r="AC8" s="68"/>
    </row>
    <row r="9" spans="1:29" x14ac:dyDescent="0.3">
      <c r="A9" s="4">
        <v>4</v>
      </c>
      <c r="B9" s="38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8"/>
      <c r="O9" s="89">
        <f t="shared" si="0"/>
        <v>0</v>
      </c>
      <c r="P9" s="90">
        <f t="shared" si="1"/>
        <v>0</v>
      </c>
      <c r="Q9" s="92">
        <f t="shared" si="2"/>
        <v>0</v>
      </c>
      <c r="R9" s="91">
        <f t="shared" si="3"/>
        <v>0</v>
      </c>
      <c r="S9" s="93"/>
      <c r="T9" s="87"/>
      <c r="U9" s="87"/>
      <c r="V9" s="90">
        <f t="shared" si="4"/>
        <v>0</v>
      </c>
      <c r="W9" s="68"/>
      <c r="X9" s="68"/>
      <c r="Y9" s="68"/>
      <c r="Z9" s="68"/>
      <c r="AA9" s="68"/>
      <c r="AB9" s="68"/>
      <c r="AC9" s="68"/>
    </row>
    <row r="10" spans="1:29" x14ac:dyDescent="0.3">
      <c r="A10" s="4">
        <v>5</v>
      </c>
      <c r="B10" s="95"/>
      <c r="C10" s="85"/>
      <c r="D10" s="85"/>
      <c r="E10" s="85"/>
      <c r="F10" s="85"/>
      <c r="G10" s="85"/>
      <c r="H10" s="85"/>
      <c r="I10" s="87"/>
      <c r="J10" s="87"/>
      <c r="K10" s="87"/>
      <c r="L10" s="87"/>
      <c r="M10" s="87"/>
      <c r="N10" s="88"/>
      <c r="O10" s="89">
        <f t="shared" si="0"/>
        <v>0</v>
      </c>
      <c r="P10" s="90">
        <f t="shared" si="1"/>
        <v>0</v>
      </c>
      <c r="Q10" s="92">
        <f t="shared" si="2"/>
        <v>0</v>
      </c>
      <c r="R10" s="91">
        <f t="shared" si="3"/>
        <v>0</v>
      </c>
      <c r="S10" s="96"/>
      <c r="T10" s="85"/>
      <c r="U10" s="85"/>
      <c r="V10" s="90">
        <f t="shared" si="4"/>
        <v>0</v>
      </c>
      <c r="W10" s="68"/>
      <c r="X10" s="68"/>
      <c r="Y10" s="68"/>
      <c r="Z10" s="68"/>
      <c r="AA10" s="68"/>
      <c r="AB10" s="68"/>
      <c r="AC10" s="68"/>
    </row>
    <row r="11" spans="1:29" x14ac:dyDescent="0.3">
      <c r="A11" s="4">
        <v>6</v>
      </c>
      <c r="B11" s="95"/>
      <c r="C11" s="85"/>
      <c r="D11" s="85"/>
      <c r="E11" s="85"/>
      <c r="F11" s="85"/>
      <c r="G11" s="85"/>
      <c r="H11" s="85"/>
      <c r="I11" s="85"/>
      <c r="J11" s="85"/>
      <c r="K11" s="85"/>
      <c r="L11" s="87"/>
      <c r="M11" s="87"/>
      <c r="N11" s="88"/>
      <c r="O11" s="89">
        <f t="shared" si="0"/>
        <v>0</v>
      </c>
      <c r="P11" s="90">
        <f t="shared" si="1"/>
        <v>0</v>
      </c>
      <c r="Q11" s="92">
        <f t="shared" si="2"/>
        <v>0</v>
      </c>
      <c r="R11" s="91">
        <f t="shared" si="3"/>
        <v>0</v>
      </c>
      <c r="S11" s="96"/>
      <c r="T11" s="85"/>
      <c r="U11" s="85"/>
      <c r="V11" s="90">
        <f t="shared" si="4"/>
        <v>0</v>
      </c>
      <c r="W11" s="68"/>
      <c r="X11" s="68"/>
      <c r="Y11" s="68"/>
      <c r="Z11" s="68"/>
      <c r="AA11" s="68"/>
      <c r="AB11" s="68"/>
      <c r="AC11" s="68"/>
    </row>
    <row r="12" spans="1:29" x14ac:dyDescent="0.3">
      <c r="A12" s="4">
        <v>7</v>
      </c>
      <c r="B12" s="9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6"/>
      <c r="O12" s="89">
        <f t="shared" si="0"/>
        <v>0</v>
      </c>
      <c r="P12" s="90">
        <f t="shared" si="1"/>
        <v>0</v>
      </c>
      <c r="Q12" s="92">
        <f t="shared" si="2"/>
        <v>0</v>
      </c>
      <c r="R12" s="91">
        <f t="shared" si="3"/>
        <v>0</v>
      </c>
      <c r="S12" s="96"/>
      <c r="T12" s="85"/>
      <c r="U12" s="85"/>
      <c r="V12" s="90">
        <f t="shared" si="4"/>
        <v>0</v>
      </c>
      <c r="W12" s="68"/>
      <c r="X12" s="68"/>
      <c r="Y12" s="68"/>
      <c r="Z12" s="68"/>
      <c r="AA12" s="68"/>
      <c r="AB12" s="68"/>
      <c r="AC12" s="68"/>
    </row>
    <row r="13" spans="1:29" x14ac:dyDescent="0.3">
      <c r="A13" s="4">
        <v>8</v>
      </c>
      <c r="B13" s="87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6"/>
      <c r="O13" s="89">
        <f t="shared" si="0"/>
        <v>0</v>
      </c>
      <c r="P13" s="90">
        <f t="shared" si="1"/>
        <v>0</v>
      </c>
      <c r="Q13" s="92">
        <f t="shared" si="2"/>
        <v>0</v>
      </c>
      <c r="R13" s="91">
        <f t="shared" si="3"/>
        <v>0</v>
      </c>
      <c r="S13" s="96"/>
      <c r="T13" s="85"/>
      <c r="U13" s="85"/>
      <c r="V13" s="90">
        <f t="shared" si="4"/>
        <v>0</v>
      </c>
      <c r="W13" s="68"/>
      <c r="X13" s="68"/>
      <c r="Y13" s="68"/>
      <c r="Z13" s="68"/>
      <c r="AA13" s="68"/>
      <c r="AB13" s="68"/>
      <c r="AC13" s="68"/>
    </row>
    <row r="14" spans="1:29" x14ac:dyDescent="0.3">
      <c r="A14" s="4">
        <v>9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8"/>
      <c r="O14" s="89">
        <f t="shared" si="0"/>
        <v>0</v>
      </c>
      <c r="P14" s="90">
        <f t="shared" si="1"/>
        <v>0</v>
      </c>
      <c r="Q14" s="92">
        <f t="shared" si="2"/>
        <v>0</v>
      </c>
      <c r="R14" s="91">
        <f t="shared" si="3"/>
        <v>0</v>
      </c>
      <c r="S14" s="93"/>
      <c r="T14" s="87"/>
      <c r="U14" s="87"/>
      <c r="V14" s="90">
        <f t="shared" si="4"/>
        <v>0</v>
      </c>
      <c r="W14" s="68"/>
      <c r="X14" s="68"/>
      <c r="Y14" s="68"/>
      <c r="Z14" s="68"/>
      <c r="AA14" s="68"/>
      <c r="AB14" s="68"/>
      <c r="AC14" s="68"/>
    </row>
    <row r="15" spans="1:29" x14ac:dyDescent="0.3">
      <c r="A15" s="4">
        <v>10</v>
      </c>
      <c r="B15" s="87"/>
      <c r="C15" s="85"/>
      <c r="D15" s="87"/>
      <c r="E15" s="87"/>
      <c r="F15" s="85"/>
      <c r="G15" s="85"/>
      <c r="H15" s="85"/>
      <c r="I15" s="85"/>
      <c r="J15" s="85"/>
      <c r="K15" s="85"/>
      <c r="L15" s="85"/>
      <c r="M15" s="85"/>
      <c r="N15" s="86"/>
      <c r="O15" s="89">
        <f t="shared" si="0"/>
        <v>0</v>
      </c>
      <c r="P15" s="90">
        <f t="shared" si="1"/>
        <v>0</v>
      </c>
      <c r="Q15" s="92">
        <f t="shared" si="2"/>
        <v>0</v>
      </c>
      <c r="R15" s="91">
        <f t="shared" si="3"/>
        <v>0</v>
      </c>
      <c r="S15" s="96"/>
      <c r="T15" s="85"/>
      <c r="U15" s="85"/>
      <c r="V15" s="90">
        <f t="shared" si="4"/>
        <v>0</v>
      </c>
      <c r="W15" s="68"/>
      <c r="X15" s="68"/>
      <c r="Y15" s="68"/>
      <c r="Z15" s="68"/>
      <c r="AA15" s="68"/>
      <c r="AB15" s="68"/>
      <c r="AC15" s="68"/>
    </row>
    <row r="16" spans="1:29" x14ac:dyDescent="0.3">
      <c r="A16" s="4">
        <v>11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44"/>
      <c r="O16" s="77">
        <f t="shared" si="0"/>
        <v>0</v>
      </c>
      <c r="P16" s="71">
        <f t="shared" si="1"/>
        <v>0</v>
      </c>
      <c r="Q16" s="73">
        <f t="shared" si="2"/>
        <v>0</v>
      </c>
      <c r="R16" s="78">
        <f t="shared" si="3"/>
        <v>0</v>
      </c>
      <c r="S16" s="75"/>
      <c r="T16" s="38"/>
      <c r="U16" s="38"/>
      <c r="V16" s="71">
        <f t="shared" si="4"/>
        <v>0</v>
      </c>
      <c r="W16" s="68"/>
      <c r="X16" s="68"/>
      <c r="Y16" s="68"/>
      <c r="Z16" s="68"/>
      <c r="AA16" s="68"/>
      <c r="AB16" s="68"/>
      <c r="AC16" s="68"/>
    </row>
    <row r="17" spans="1:29" x14ac:dyDescent="0.3">
      <c r="A17" s="4">
        <v>12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44"/>
      <c r="O17" s="77">
        <f t="shared" si="0"/>
        <v>0</v>
      </c>
      <c r="P17" s="71">
        <f t="shared" si="1"/>
        <v>0</v>
      </c>
      <c r="Q17" s="73">
        <f t="shared" si="2"/>
        <v>0</v>
      </c>
      <c r="R17" s="78">
        <f t="shared" si="3"/>
        <v>0</v>
      </c>
      <c r="S17" s="75"/>
      <c r="T17" s="38"/>
      <c r="U17" s="38"/>
      <c r="V17" s="71">
        <f t="shared" si="4"/>
        <v>0</v>
      </c>
      <c r="W17" s="68"/>
      <c r="X17" s="68"/>
      <c r="Y17" s="68"/>
      <c r="Z17" s="68"/>
      <c r="AA17" s="68"/>
      <c r="AB17" s="68"/>
      <c r="AC17" s="68"/>
    </row>
    <row r="18" spans="1:29" x14ac:dyDescent="0.3">
      <c r="A18" s="4">
        <v>13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44"/>
      <c r="O18" s="77">
        <f t="shared" si="0"/>
        <v>0</v>
      </c>
      <c r="P18" s="71">
        <f t="shared" si="1"/>
        <v>0</v>
      </c>
      <c r="Q18" s="73">
        <f t="shared" si="2"/>
        <v>0</v>
      </c>
      <c r="R18" s="78">
        <f t="shared" si="3"/>
        <v>0</v>
      </c>
      <c r="S18" s="75"/>
      <c r="T18" s="38"/>
      <c r="U18" s="38"/>
      <c r="V18" s="71">
        <f t="shared" si="4"/>
        <v>0</v>
      </c>
    </row>
    <row r="19" spans="1:29" x14ac:dyDescent="0.3">
      <c r="A19" s="4">
        <v>14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44"/>
      <c r="O19" s="77">
        <f t="shared" si="0"/>
        <v>0</v>
      </c>
      <c r="P19" s="71">
        <f t="shared" si="1"/>
        <v>0</v>
      </c>
      <c r="Q19" s="73">
        <f t="shared" si="2"/>
        <v>0</v>
      </c>
      <c r="R19" s="78">
        <f t="shared" si="3"/>
        <v>0</v>
      </c>
      <c r="S19" s="75"/>
      <c r="T19" s="38"/>
      <c r="U19" s="38"/>
      <c r="V19" s="71">
        <f t="shared" si="4"/>
        <v>0</v>
      </c>
    </row>
    <row r="20" spans="1:29" x14ac:dyDescent="0.3">
      <c r="A20" s="4">
        <v>15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44"/>
      <c r="O20" s="77">
        <f t="shared" si="0"/>
        <v>0</v>
      </c>
      <c r="P20" s="71">
        <f t="shared" si="1"/>
        <v>0</v>
      </c>
      <c r="Q20" s="73">
        <f t="shared" si="2"/>
        <v>0</v>
      </c>
      <c r="R20" s="78">
        <f t="shared" si="3"/>
        <v>0</v>
      </c>
      <c r="S20" s="75"/>
      <c r="T20" s="38"/>
      <c r="U20" s="38"/>
      <c r="V20" s="71">
        <f t="shared" si="4"/>
        <v>0</v>
      </c>
    </row>
    <row r="21" spans="1:29" x14ac:dyDescent="0.3">
      <c r="A21" s="4">
        <v>16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44"/>
      <c r="O21" s="77">
        <f t="shared" si="0"/>
        <v>0</v>
      </c>
      <c r="P21" s="71">
        <f t="shared" si="1"/>
        <v>0</v>
      </c>
      <c r="Q21" s="73">
        <f t="shared" si="2"/>
        <v>0</v>
      </c>
      <c r="R21" s="78">
        <f t="shared" si="3"/>
        <v>0</v>
      </c>
      <c r="S21" s="75"/>
      <c r="T21" s="38"/>
      <c r="U21" s="38"/>
      <c r="V21" s="71">
        <f t="shared" si="4"/>
        <v>0</v>
      </c>
    </row>
    <row r="22" spans="1:29" x14ac:dyDescent="0.3">
      <c r="A22" s="4">
        <v>17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44"/>
      <c r="O22" s="77">
        <f t="shared" si="0"/>
        <v>0</v>
      </c>
      <c r="P22" s="71">
        <f t="shared" si="1"/>
        <v>0</v>
      </c>
      <c r="Q22" s="73">
        <f t="shared" si="2"/>
        <v>0</v>
      </c>
      <c r="R22" s="78">
        <f t="shared" si="3"/>
        <v>0</v>
      </c>
      <c r="S22" s="75"/>
      <c r="T22" s="38"/>
      <c r="U22" s="38"/>
      <c r="V22" s="71">
        <f t="shared" si="4"/>
        <v>0</v>
      </c>
    </row>
    <row r="23" spans="1:29" x14ac:dyDescent="0.3">
      <c r="A23" s="4">
        <v>18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44"/>
      <c r="O23" s="77">
        <f t="shared" si="0"/>
        <v>0</v>
      </c>
      <c r="P23" s="71">
        <f t="shared" si="1"/>
        <v>0</v>
      </c>
      <c r="Q23" s="73">
        <f t="shared" si="2"/>
        <v>0</v>
      </c>
      <c r="R23" s="78">
        <f t="shared" si="3"/>
        <v>0</v>
      </c>
      <c r="S23" s="75"/>
      <c r="T23" s="38"/>
      <c r="U23" s="38"/>
      <c r="V23" s="71">
        <f t="shared" si="4"/>
        <v>0</v>
      </c>
    </row>
    <row r="24" spans="1:29" x14ac:dyDescent="0.3">
      <c r="A24" s="4">
        <v>19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44"/>
      <c r="O24" s="77">
        <f t="shared" si="0"/>
        <v>0</v>
      </c>
      <c r="P24" s="71">
        <f t="shared" si="1"/>
        <v>0</v>
      </c>
      <c r="Q24" s="73">
        <f t="shared" si="2"/>
        <v>0</v>
      </c>
      <c r="R24" s="78">
        <f t="shared" si="3"/>
        <v>0</v>
      </c>
      <c r="S24" s="75"/>
      <c r="T24" s="38"/>
      <c r="U24" s="38"/>
      <c r="V24" s="71">
        <f t="shared" si="4"/>
        <v>0</v>
      </c>
    </row>
    <row r="25" spans="1:29" ht="17.25" thickBot="1" x14ac:dyDescent="0.35">
      <c r="A25" s="7">
        <v>20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5"/>
      <c r="O25" s="79">
        <f t="shared" si="0"/>
        <v>0</v>
      </c>
      <c r="P25" s="80">
        <f t="shared" si="1"/>
        <v>0</v>
      </c>
      <c r="Q25" s="81">
        <f t="shared" si="2"/>
        <v>0</v>
      </c>
      <c r="R25" s="82">
        <f t="shared" si="3"/>
        <v>0</v>
      </c>
      <c r="S25" s="76"/>
      <c r="T25" s="40"/>
      <c r="U25" s="40"/>
      <c r="V25" s="71">
        <f t="shared" si="4"/>
        <v>0</v>
      </c>
    </row>
    <row r="26" spans="1:29" ht="17.25" thickBot="1" x14ac:dyDescent="0.35">
      <c r="A26" s="129" t="s">
        <v>13</v>
      </c>
      <c r="B26" s="130"/>
      <c r="C26" s="97">
        <f>SUM(C6:C25)</f>
        <v>-14278390</v>
      </c>
      <c r="D26" s="97">
        <f t="shared" ref="D26:R26" si="5">SUM(D6:D25)</f>
        <v>123454944</v>
      </c>
      <c r="E26" s="97">
        <f t="shared" si="5"/>
        <v>292216276</v>
      </c>
      <c r="F26" s="97">
        <f t="shared" si="5"/>
        <v>670498935</v>
      </c>
      <c r="G26" s="97">
        <f t="shared" si="5"/>
        <v>730067836</v>
      </c>
      <c r="H26" s="97">
        <f t="shared" si="5"/>
        <v>504106641</v>
      </c>
      <c r="I26" s="97">
        <f t="shared" si="5"/>
        <v>0</v>
      </c>
      <c r="J26" s="97">
        <f t="shared" si="5"/>
        <v>0</v>
      </c>
      <c r="K26" s="97">
        <f t="shared" si="5"/>
        <v>0</v>
      </c>
      <c r="L26" s="97">
        <f t="shared" si="5"/>
        <v>0</v>
      </c>
      <c r="M26" s="97">
        <f t="shared" si="5"/>
        <v>0</v>
      </c>
      <c r="N26" s="98">
        <f t="shared" si="5"/>
        <v>0</v>
      </c>
      <c r="O26" s="99">
        <f t="shared" si="5"/>
        <v>656220545</v>
      </c>
      <c r="P26" s="97">
        <f t="shared" si="5"/>
        <v>853522780</v>
      </c>
      <c r="Q26" s="97">
        <f t="shared" si="5"/>
        <v>853522780</v>
      </c>
      <c r="R26" s="100">
        <f t="shared" si="5"/>
        <v>2363266105</v>
      </c>
      <c r="S26" s="101">
        <f>SUM(S6:S25)</f>
        <v>1329721487</v>
      </c>
      <c r="T26" s="102">
        <f t="shared" ref="T26:V26" si="6">SUM(T6:T25)</f>
        <v>1514765633</v>
      </c>
      <c r="U26" s="102">
        <f>SUM(U6:U25)</f>
        <v>827243358</v>
      </c>
      <c r="V26" s="103">
        <f t="shared" si="6"/>
        <v>3671730478</v>
      </c>
    </row>
    <row r="29" spans="1:29" x14ac:dyDescent="0.3">
      <c r="C29" s="124"/>
      <c r="D29" s="124"/>
      <c r="E29" s="124"/>
      <c r="F29" s="124"/>
      <c r="G29" s="124"/>
      <c r="H29" s="124"/>
      <c r="I29" s="124"/>
      <c r="J29" s="124"/>
      <c r="K29" s="124"/>
      <c r="L29" s="66"/>
      <c r="M29" s="66"/>
    </row>
    <row r="30" spans="1:29" x14ac:dyDescent="0.3">
      <c r="S30" s="66"/>
    </row>
    <row r="31" spans="1:29" ht="18" customHeight="1" x14ac:dyDescent="0.3">
      <c r="D31" s="113" t="s">
        <v>92</v>
      </c>
      <c r="E31" s="114"/>
      <c r="F31" s="114"/>
    </row>
    <row r="32" spans="1:29" x14ac:dyDescent="0.3">
      <c r="D32" s="114"/>
      <c r="E32" s="114"/>
      <c r="F32" s="114"/>
    </row>
    <row r="33" spans="4:6" x14ac:dyDescent="0.3">
      <c r="D33" s="114"/>
      <c r="E33" s="114"/>
      <c r="F33" s="114"/>
    </row>
    <row r="34" spans="4:6" x14ac:dyDescent="0.3">
      <c r="D34" s="114"/>
      <c r="E34" s="114"/>
      <c r="F34" s="114"/>
    </row>
    <row r="35" spans="4:6" x14ac:dyDescent="0.3">
      <c r="D35" s="114"/>
      <c r="E35" s="114"/>
      <c r="F35" s="114"/>
    </row>
    <row r="36" spans="4:6" x14ac:dyDescent="0.3">
      <c r="D36" s="114"/>
      <c r="E36" s="114"/>
      <c r="F36" s="114"/>
    </row>
    <row r="37" spans="4:6" x14ac:dyDescent="0.3">
      <c r="D37" s="114"/>
      <c r="E37" s="114"/>
      <c r="F37" s="114"/>
    </row>
    <row r="38" spans="4:6" x14ac:dyDescent="0.3">
      <c r="D38" s="114"/>
      <c r="E38" s="114"/>
      <c r="F38" s="114"/>
    </row>
    <row r="39" spans="4:6" x14ac:dyDescent="0.3">
      <c r="D39" s="114"/>
      <c r="E39" s="114"/>
      <c r="F39" s="114"/>
    </row>
    <row r="40" spans="4:6" x14ac:dyDescent="0.3">
      <c r="D40" s="114"/>
      <c r="E40" s="114"/>
      <c r="F40" s="114"/>
    </row>
    <row r="41" spans="4:6" x14ac:dyDescent="0.3">
      <c r="D41" s="114"/>
      <c r="E41" s="114"/>
      <c r="F41" s="114"/>
    </row>
    <row r="42" spans="4:6" x14ac:dyDescent="0.3">
      <c r="D42" s="114"/>
      <c r="E42" s="114"/>
      <c r="F42" s="114"/>
    </row>
    <row r="43" spans="4:6" x14ac:dyDescent="0.3">
      <c r="D43" s="114"/>
      <c r="E43" s="114"/>
      <c r="F43" s="114"/>
    </row>
  </sheetData>
  <mergeCells count="11">
    <mergeCell ref="D31:F43"/>
    <mergeCell ref="S3:V4"/>
    <mergeCell ref="A3:B5"/>
    <mergeCell ref="C29:K29"/>
    <mergeCell ref="C4:E4"/>
    <mergeCell ref="F4:H4"/>
    <mergeCell ref="I4:K4"/>
    <mergeCell ref="L4:N4"/>
    <mergeCell ref="A26:B26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25"/>
  <sheetViews>
    <sheetView workbookViewId="0">
      <selection activeCell="O9" sqref="O9"/>
    </sheetView>
  </sheetViews>
  <sheetFormatPr defaultRowHeight="16.5" x14ac:dyDescent="0.3"/>
  <cols>
    <col min="2" max="2" width="14.125" customWidth="1"/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 x14ac:dyDescent="0.3">
      <c r="B1" s="39"/>
      <c r="C1" s="47" t="s">
        <v>62</v>
      </c>
    </row>
    <row r="3" spans="1:11" x14ac:dyDescent="0.3">
      <c r="A3" s="124"/>
      <c r="B3" s="124"/>
      <c r="C3" s="136">
        <v>2024</v>
      </c>
      <c r="D3" s="136"/>
    </row>
    <row r="4" spans="1:11" x14ac:dyDescent="0.3">
      <c r="A4" s="122"/>
      <c r="B4" s="122"/>
      <c r="C4" s="63" t="s">
        <v>14</v>
      </c>
      <c r="D4" s="60" t="s">
        <v>66</v>
      </c>
    </row>
    <row r="5" spans="1:11" ht="17.25" thickBot="1" x14ac:dyDescent="0.35">
      <c r="A5" s="4">
        <v>1</v>
      </c>
      <c r="B5" s="104" t="s">
        <v>89</v>
      </c>
      <c r="C5" s="104">
        <v>7</v>
      </c>
      <c r="D5" s="104">
        <v>9</v>
      </c>
      <c r="F5" s="48"/>
    </row>
    <row r="6" spans="1:11" ht="17.45" customHeight="1" x14ac:dyDescent="0.3">
      <c r="A6" s="4">
        <v>2</v>
      </c>
      <c r="B6" s="38"/>
      <c r="C6" s="95"/>
      <c r="D6" s="95"/>
      <c r="F6" s="139" t="s">
        <v>93</v>
      </c>
      <c r="G6" s="140"/>
      <c r="H6" s="140"/>
      <c r="I6" s="140"/>
      <c r="J6" s="140"/>
      <c r="K6" s="141"/>
    </row>
    <row r="7" spans="1:11" x14ac:dyDescent="0.3">
      <c r="A7" s="4">
        <v>3</v>
      </c>
      <c r="B7" s="38"/>
      <c r="C7" s="95"/>
      <c r="D7" s="95"/>
      <c r="F7" s="142"/>
      <c r="G7" s="143"/>
      <c r="H7" s="143"/>
      <c r="I7" s="143"/>
      <c r="J7" s="143"/>
      <c r="K7" s="144"/>
    </row>
    <row r="8" spans="1:11" x14ac:dyDescent="0.3">
      <c r="A8" s="4">
        <v>4</v>
      </c>
      <c r="B8" s="38"/>
      <c r="C8" s="38"/>
      <c r="D8" s="38"/>
      <c r="F8" s="142"/>
      <c r="G8" s="143"/>
      <c r="H8" s="143"/>
      <c r="I8" s="143"/>
      <c r="J8" s="143"/>
      <c r="K8" s="144"/>
    </row>
    <row r="9" spans="1:11" x14ac:dyDescent="0.3">
      <c r="A9" s="4">
        <v>5</v>
      </c>
      <c r="B9" s="95"/>
      <c r="C9" s="95"/>
      <c r="D9" s="95"/>
      <c r="F9" s="142"/>
      <c r="G9" s="143"/>
      <c r="H9" s="143"/>
      <c r="I9" s="143"/>
      <c r="J9" s="143"/>
      <c r="K9" s="144"/>
    </row>
    <row r="10" spans="1:11" ht="17.45" customHeight="1" x14ac:dyDescent="0.3">
      <c r="A10" s="4">
        <v>6</v>
      </c>
      <c r="B10" s="95"/>
      <c r="C10" s="95"/>
      <c r="D10" s="95"/>
      <c r="F10" s="142"/>
      <c r="G10" s="143"/>
      <c r="H10" s="143"/>
      <c r="I10" s="143"/>
      <c r="J10" s="143"/>
      <c r="K10" s="144"/>
    </row>
    <row r="11" spans="1:11" x14ac:dyDescent="0.3">
      <c r="A11" s="4">
        <v>7</v>
      </c>
      <c r="B11" s="95"/>
      <c r="C11" s="95"/>
      <c r="D11" s="95"/>
      <c r="F11" s="142"/>
      <c r="G11" s="143"/>
      <c r="H11" s="143"/>
      <c r="I11" s="143"/>
      <c r="J11" s="143"/>
      <c r="K11" s="144"/>
    </row>
    <row r="12" spans="1:11" x14ac:dyDescent="0.3">
      <c r="A12" s="4">
        <v>8</v>
      </c>
      <c r="B12" s="95"/>
      <c r="C12" s="95"/>
      <c r="D12" s="95"/>
      <c r="F12" s="142"/>
      <c r="G12" s="143"/>
      <c r="H12" s="143"/>
      <c r="I12" s="143"/>
      <c r="J12" s="143"/>
      <c r="K12" s="144"/>
    </row>
    <row r="13" spans="1:11" x14ac:dyDescent="0.3">
      <c r="A13" s="4">
        <v>9</v>
      </c>
      <c r="B13" s="95"/>
      <c r="C13" s="95"/>
      <c r="D13" s="95"/>
      <c r="F13" s="142"/>
      <c r="G13" s="143"/>
      <c r="H13" s="143"/>
      <c r="I13" s="143"/>
      <c r="J13" s="143"/>
      <c r="K13" s="144"/>
    </row>
    <row r="14" spans="1:11" x14ac:dyDescent="0.3">
      <c r="A14" s="4">
        <v>10</v>
      </c>
      <c r="B14" s="95"/>
      <c r="C14" s="95"/>
      <c r="D14" s="95"/>
      <c r="F14" s="142"/>
      <c r="G14" s="143"/>
      <c r="H14" s="143"/>
      <c r="I14" s="143"/>
      <c r="J14" s="143"/>
      <c r="K14" s="144"/>
    </row>
    <row r="15" spans="1:11" x14ac:dyDescent="0.3">
      <c r="A15" s="4">
        <v>11</v>
      </c>
      <c r="B15" s="38"/>
      <c r="C15" s="38"/>
      <c r="D15" s="38"/>
      <c r="F15" s="142"/>
      <c r="G15" s="143"/>
      <c r="H15" s="143"/>
      <c r="I15" s="143"/>
      <c r="J15" s="143"/>
      <c r="K15" s="144"/>
    </row>
    <row r="16" spans="1:11" x14ac:dyDescent="0.3">
      <c r="A16" s="4">
        <v>12</v>
      </c>
      <c r="B16" s="38"/>
      <c r="C16" s="38"/>
      <c r="D16" s="38"/>
      <c r="F16" s="142"/>
      <c r="G16" s="143"/>
      <c r="H16" s="143"/>
      <c r="I16" s="143"/>
      <c r="J16" s="143"/>
      <c r="K16" s="144"/>
    </row>
    <row r="17" spans="1:11" x14ac:dyDescent="0.3">
      <c r="A17" s="4">
        <v>13</v>
      </c>
      <c r="B17" s="38"/>
      <c r="C17" s="38"/>
      <c r="D17" s="38"/>
      <c r="F17" s="142"/>
      <c r="G17" s="143"/>
      <c r="H17" s="143"/>
      <c r="I17" s="143"/>
      <c r="J17" s="143"/>
      <c r="K17" s="144"/>
    </row>
    <row r="18" spans="1:11" x14ac:dyDescent="0.3">
      <c r="A18" s="4">
        <v>14</v>
      </c>
      <c r="B18" s="38"/>
      <c r="C18" s="38"/>
      <c r="D18" s="38"/>
      <c r="F18" s="142"/>
      <c r="G18" s="143"/>
      <c r="H18" s="143"/>
      <c r="I18" s="143"/>
      <c r="J18" s="143"/>
      <c r="K18" s="144"/>
    </row>
    <row r="19" spans="1:11" x14ac:dyDescent="0.3">
      <c r="A19" s="4">
        <v>15</v>
      </c>
      <c r="B19" s="38"/>
      <c r="C19" s="38"/>
      <c r="D19" s="38"/>
      <c r="F19" s="142"/>
      <c r="G19" s="143"/>
      <c r="H19" s="143"/>
      <c r="I19" s="143"/>
      <c r="J19" s="143"/>
      <c r="K19" s="144"/>
    </row>
    <row r="20" spans="1:11" x14ac:dyDescent="0.3">
      <c r="A20" s="4">
        <v>16</v>
      </c>
      <c r="B20" s="38"/>
      <c r="C20" s="38"/>
      <c r="D20" s="38"/>
      <c r="F20" s="142"/>
      <c r="G20" s="143"/>
      <c r="H20" s="143"/>
      <c r="I20" s="143"/>
      <c r="J20" s="143"/>
      <c r="K20" s="144"/>
    </row>
    <row r="21" spans="1:11" ht="17.25" thickBot="1" x14ac:dyDescent="0.35">
      <c r="A21" s="4">
        <v>17</v>
      </c>
      <c r="B21" s="38"/>
      <c r="C21" s="38"/>
      <c r="D21" s="38"/>
      <c r="F21" s="145"/>
      <c r="G21" s="146"/>
      <c r="H21" s="146"/>
      <c r="I21" s="146"/>
      <c r="J21" s="146"/>
      <c r="K21" s="147"/>
    </row>
    <row r="22" spans="1:11" x14ac:dyDescent="0.3">
      <c r="A22" s="4">
        <v>18</v>
      </c>
      <c r="B22" s="38"/>
      <c r="C22" s="38"/>
      <c r="D22" s="38"/>
    </row>
    <row r="23" spans="1:11" x14ac:dyDescent="0.3">
      <c r="A23" s="4">
        <v>19</v>
      </c>
      <c r="B23" s="38"/>
      <c r="C23" s="38"/>
      <c r="D23" s="38"/>
    </row>
    <row r="24" spans="1:11" ht="17.25" thickBot="1" x14ac:dyDescent="0.35">
      <c r="A24" s="7">
        <v>20</v>
      </c>
      <c r="B24" s="40"/>
      <c r="C24" s="40"/>
      <c r="D24" s="40"/>
    </row>
    <row r="25" spans="1:11" ht="17.25" thickBot="1" x14ac:dyDescent="0.35">
      <c r="A25" s="137" t="s">
        <v>13</v>
      </c>
      <c r="B25" s="138"/>
      <c r="C25" s="61">
        <f>SUM(C5:C24)</f>
        <v>7</v>
      </c>
      <c r="D25" s="62">
        <f>SUM(D5:D24)</f>
        <v>9</v>
      </c>
    </row>
  </sheetData>
  <mergeCells count="4">
    <mergeCell ref="A3:B4"/>
    <mergeCell ref="C3:D3"/>
    <mergeCell ref="A25:B25"/>
    <mergeCell ref="F6:K2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K25"/>
  <sheetViews>
    <sheetView workbookViewId="0">
      <selection activeCell="F11" sqref="F11"/>
    </sheetView>
  </sheetViews>
  <sheetFormatPr defaultRowHeight="16.5" x14ac:dyDescent="0.3"/>
  <cols>
    <col min="2" max="2" width="17.25" bestFit="1" customWidth="1"/>
    <col min="3" max="4" width="15.25" customWidth="1"/>
  </cols>
  <sheetData>
    <row r="1" spans="1:11" ht="17.25" x14ac:dyDescent="0.3">
      <c r="B1" s="39"/>
      <c r="C1" s="47" t="s">
        <v>62</v>
      </c>
    </row>
    <row r="3" spans="1:11" x14ac:dyDescent="0.3">
      <c r="A3" s="58"/>
      <c r="B3" s="58"/>
      <c r="C3" s="148" t="s">
        <v>91</v>
      </c>
      <c r="D3" s="148"/>
    </row>
    <row r="4" spans="1:11" x14ac:dyDescent="0.3">
      <c r="A4" s="59"/>
      <c r="B4" s="59"/>
      <c r="C4" s="5" t="s">
        <v>64</v>
      </c>
      <c r="D4" s="6" t="s">
        <v>65</v>
      </c>
    </row>
    <row r="5" spans="1:11" ht="17.25" thickBot="1" x14ac:dyDescent="0.35">
      <c r="A5" s="4">
        <v>1</v>
      </c>
      <c r="B5" s="104" t="s">
        <v>89</v>
      </c>
      <c r="C5" s="104">
        <v>1</v>
      </c>
      <c r="D5" s="104">
        <v>1</v>
      </c>
    </row>
    <row r="6" spans="1:11" ht="17.45" customHeight="1" x14ac:dyDescent="0.3">
      <c r="A6" s="4">
        <v>2</v>
      </c>
      <c r="B6" s="38"/>
      <c r="C6" s="38"/>
      <c r="D6" s="38"/>
      <c r="F6" s="149" t="s">
        <v>94</v>
      </c>
      <c r="G6" s="140"/>
      <c r="H6" s="140"/>
      <c r="I6" s="140"/>
      <c r="J6" s="140"/>
      <c r="K6" s="141"/>
    </row>
    <row r="7" spans="1:11" x14ac:dyDescent="0.3">
      <c r="A7" s="4">
        <v>3</v>
      </c>
      <c r="B7" s="38"/>
      <c r="C7" s="95"/>
      <c r="D7" s="95"/>
      <c r="F7" s="142"/>
      <c r="G7" s="143"/>
      <c r="H7" s="143"/>
      <c r="I7" s="143"/>
      <c r="J7" s="143"/>
      <c r="K7" s="144"/>
    </row>
    <row r="8" spans="1:11" x14ac:dyDescent="0.3">
      <c r="A8" s="4">
        <v>4</v>
      </c>
      <c r="B8" s="38"/>
      <c r="C8" s="38"/>
      <c r="D8" s="38"/>
      <c r="F8" s="142"/>
      <c r="G8" s="143"/>
      <c r="H8" s="143"/>
      <c r="I8" s="143"/>
      <c r="J8" s="143"/>
      <c r="K8" s="144"/>
    </row>
    <row r="9" spans="1:11" x14ac:dyDescent="0.3">
      <c r="A9" s="4">
        <v>5</v>
      </c>
      <c r="B9" s="95"/>
      <c r="C9" s="95"/>
      <c r="D9" s="95"/>
      <c r="F9" s="142"/>
      <c r="G9" s="143"/>
      <c r="H9" s="143"/>
      <c r="I9" s="143"/>
      <c r="J9" s="143"/>
      <c r="K9" s="144"/>
    </row>
    <row r="10" spans="1:11" ht="17.25" thickBot="1" x14ac:dyDescent="0.35">
      <c r="A10" s="4">
        <v>6</v>
      </c>
      <c r="B10" s="38"/>
      <c r="C10" s="38"/>
      <c r="D10" s="38"/>
      <c r="F10" s="145"/>
      <c r="G10" s="146"/>
      <c r="H10" s="146"/>
      <c r="I10" s="146"/>
      <c r="J10" s="146"/>
      <c r="K10" s="147"/>
    </row>
    <row r="11" spans="1:11" x14ac:dyDescent="0.3">
      <c r="A11" s="4">
        <v>7</v>
      </c>
      <c r="B11" s="95"/>
      <c r="C11" s="95"/>
      <c r="D11" s="95"/>
      <c r="F11" s="65"/>
      <c r="G11" s="65"/>
      <c r="H11" s="65"/>
      <c r="I11" s="65"/>
      <c r="J11" s="65"/>
      <c r="K11" s="65"/>
    </row>
    <row r="12" spans="1:11" x14ac:dyDescent="0.3">
      <c r="A12" s="4">
        <v>8</v>
      </c>
      <c r="B12" s="95"/>
      <c r="C12" s="95"/>
      <c r="D12" s="95"/>
      <c r="F12" s="65"/>
      <c r="G12" s="65"/>
      <c r="H12" s="65"/>
      <c r="I12" s="65"/>
      <c r="J12" s="65"/>
      <c r="K12" s="65"/>
    </row>
    <row r="13" spans="1:11" x14ac:dyDescent="0.3">
      <c r="A13" s="4">
        <v>9</v>
      </c>
      <c r="B13" s="95"/>
      <c r="C13" s="95"/>
      <c r="D13" s="95"/>
      <c r="F13" s="65"/>
      <c r="G13" s="65"/>
      <c r="H13" s="65"/>
      <c r="I13" s="15"/>
      <c r="J13" s="15"/>
      <c r="K13" s="15"/>
    </row>
    <row r="14" spans="1:11" x14ac:dyDescent="0.3">
      <c r="A14" s="4">
        <v>10</v>
      </c>
      <c r="B14" s="95"/>
      <c r="C14" s="95"/>
      <c r="D14" s="95"/>
    </row>
    <row r="15" spans="1:11" x14ac:dyDescent="0.3">
      <c r="A15" s="4">
        <v>11</v>
      </c>
      <c r="B15" s="38"/>
      <c r="C15" s="38"/>
      <c r="D15" s="38"/>
    </row>
    <row r="16" spans="1:11" x14ac:dyDescent="0.3">
      <c r="A16" s="4">
        <v>12</v>
      </c>
      <c r="B16" s="38"/>
      <c r="C16" s="38"/>
      <c r="D16" s="38"/>
    </row>
    <row r="17" spans="1:4" x14ac:dyDescent="0.3">
      <c r="A17" s="4">
        <v>13</v>
      </c>
      <c r="B17" s="38"/>
      <c r="C17" s="38"/>
      <c r="D17" s="38"/>
    </row>
    <row r="18" spans="1:4" x14ac:dyDescent="0.3">
      <c r="A18" s="4">
        <v>14</v>
      </c>
      <c r="B18" s="38"/>
      <c r="C18" s="38"/>
      <c r="D18" s="38"/>
    </row>
    <row r="19" spans="1:4" x14ac:dyDescent="0.3">
      <c r="A19" s="4">
        <v>15</v>
      </c>
      <c r="B19" s="38"/>
      <c r="C19" s="38"/>
      <c r="D19" s="38"/>
    </row>
    <row r="20" spans="1:4" x14ac:dyDescent="0.3">
      <c r="A20" s="4">
        <v>16</v>
      </c>
      <c r="B20" s="38"/>
      <c r="C20" s="38"/>
      <c r="D20" s="38"/>
    </row>
    <row r="21" spans="1:4" x14ac:dyDescent="0.3">
      <c r="A21" s="4">
        <v>17</v>
      </c>
      <c r="B21" s="38"/>
      <c r="C21" s="38"/>
      <c r="D21" s="38"/>
    </row>
    <row r="22" spans="1:4" x14ac:dyDescent="0.3">
      <c r="A22" s="4">
        <v>18</v>
      </c>
      <c r="B22" s="38"/>
      <c r="C22" s="38"/>
      <c r="D22" s="38"/>
    </row>
    <row r="23" spans="1:4" x14ac:dyDescent="0.3">
      <c r="A23" s="4">
        <v>19</v>
      </c>
      <c r="B23" s="38"/>
      <c r="C23" s="38"/>
      <c r="D23" s="38"/>
    </row>
    <row r="24" spans="1:4" ht="17.25" thickBot="1" x14ac:dyDescent="0.35">
      <c r="A24" s="7">
        <v>20</v>
      </c>
      <c r="B24" s="40"/>
      <c r="C24" s="40"/>
      <c r="D24" s="40"/>
    </row>
    <row r="25" spans="1:4" ht="17.25" thickBot="1" x14ac:dyDescent="0.35">
      <c r="A25" s="137" t="s">
        <v>13</v>
      </c>
      <c r="B25" s="138"/>
      <c r="C25" s="42">
        <f>SUM(C5:C24)</f>
        <v>1</v>
      </c>
      <c r="D25" s="43">
        <f>SUM(D5:D24)</f>
        <v>1</v>
      </c>
    </row>
  </sheetData>
  <mergeCells count="3">
    <mergeCell ref="C3:D3"/>
    <mergeCell ref="A25:B25"/>
    <mergeCell ref="F6:K10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S26"/>
  <sheetViews>
    <sheetView zoomScaleNormal="100" workbookViewId="0">
      <selection activeCell="S14" sqref="S14"/>
    </sheetView>
  </sheetViews>
  <sheetFormatPr defaultRowHeight="16.5" x14ac:dyDescent="0.3"/>
  <cols>
    <col min="2" max="2" width="17.25" bestFit="1" customWidth="1"/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9" ht="17.25" x14ac:dyDescent="0.3">
      <c r="B1" s="39"/>
      <c r="C1" s="47" t="s">
        <v>62</v>
      </c>
    </row>
    <row r="2" spans="1:19" ht="17.25" thickBot="1" x14ac:dyDescent="0.35"/>
    <row r="3" spans="1:19" x14ac:dyDescent="0.3">
      <c r="A3" s="158"/>
      <c r="B3" s="159"/>
      <c r="C3" s="154" t="s">
        <v>0</v>
      </c>
      <c r="D3" s="155"/>
      <c r="E3" s="155"/>
      <c r="F3" s="156" t="s">
        <v>2</v>
      </c>
      <c r="G3" s="156"/>
      <c r="H3" s="157"/>
      <c r="I3" s="161" t="s">
        <v>39</v>
      </c>
      <c r="J3" s="162"/>
      <c r="K3" s="162"/>
      <c r="L3" s="162"/>
      <c r="M3" s="162"/>
      <c r="N3" s="163"/>
      <c r="O3" s="152" t="s">
        <v>59</v>
      </c>
      <c r="P3" s="153"/>
    </row>
    <row r="4" spans="1:19" x14ac:dyDescent="0.3">
      <c r="A4" s="158"/>
      <c r="B4" s="159"/>
      <c r="C4" s="30" t="s">
        <v>58</v>
      </c>
      <c r="D4" s="2" t="s">
        <v>3</v>
      </c>
      <c r="E4" s="2" t="s">
        <v>5</v>
      </c>
      <c r="F4" s="3" t="s">
        <v>6</v>
      </c>
      <c r="G4" s="3" t="s">
        <v>10</v>
      </c>
      <c r="H4" s="31" t="s">
        <v>9</v>
      </c>
      <c r="I4" s="27" t="s">
        <v>58</v>
      </c>
      <c r="J4" s="26" t="s">
        <v>40</v>
      </c>
      <c r="K4" s="26" t="s">
        <v>5</v>
      </c>
      <c r="L4" s="36" t="s">
        <v>55</v>
      </c>
      <c r="M4" s="36" t="s">
        <v>56</v>
      </c>
      <c r="N4" s="37" t="s">
        <v>8</v>
      </c>
      <c r="O4" s="28" t="s">
        <v>60</v>
      </c>
      <c r="P4" s="29" t="s">
        <v>57</v>
      </c>
    </row>
    <row r="5" spans="1:19" x14ac:dyDescent="0.3">
      <c r="A5" s="4">
        <v>1</v>
      </c>
      <c r="B5" s="104" t="s">
        <v>89</v>
      </c>
      <c r="C5" s="109">
        <f>'1. 업체별 연구개발 투자현황'!R6/'1. 업체별 연구개발 투자현황'!V6</f>
        <v>0.64363822975570817</v>
      </c>
      <c r="D5" s="104">
        <f>'2. 업체별 연구개발 투입인력현황'!C5/'2. 업체별 연구개발 투입인력현황'!D5</f>
        <v>0.77777777777777779</v>
      </c>
      <c r="E5" s="104">
        <f>'3. 업체별 특허현황'!C5+'3. 업체별 특허현황'!D5</f>
        <v>2</v>
      </c>
      <c r="F5" s="104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-0.15736010931408911</v>
      </c>
      <c r="G5" s="104">
        <f>AVERAGE('1. 업체별 연구개발 투자현황'!S6,'1. 업체별 연구개발 투자현황'!T6,'1. 업체별 연구개발 투자현황'!U6)</f>
        <v>1223910159.3333333</v>
      </c>
      <c r="H5" s="110">
        <f>'2. 업체별 연구개발 투입인력현황'!D5</f>
        <v>9</v>
      </c>
      <c r="I5" s="109" t="e">
        <f ca="1">fn연구개발투자비율(C5)</f>
        <v>#NAME?</v>
      </c>
      <c r="J5" s="104" t="e">
        <f ca="1">fn연구개발인력비율(D5)</f>
        <v>#NAME?</v>
      </c>
      <c r="K5" s="104" t="e">
        <f ca="1">fn특허(E5)</f>
        <v>#NAME?</v>
      </c>
      <c r="L5" s="104" t="e">
        <f ca="1">fn매출액증가율(F5)</f>
        <v>#NAME?</v>
      </c>
      <c r="M5" s="104" t="e">
        <f ca="1">fn매출액규모(G5)</f>
        <v>#NAME?</v>
      </c>
      <c r="N5" s="110" t="e">
        <f ca="1">fn고용규모(H5)</f>
        <v>#NAME?</v>
      </c>
      <c r="O5" s="111" t="e">
        <f ca="1">fn역량(I5,J5,K5)</f>
        <v>#NAME?</v>
      </c>
      <c r="P5" s="112" t="e">
        <f ca="1">fn성장단계(L5,M5,N5)</f>
        <v>#NAME?</v>
      </c>
      <c r="Q5" t="s">
        <v>90</v>
      </c>
    </row>
    <row r="6" spans="1:19" x14ac:dyDescent="0.3">
      <c r="A6" s="4">
        <v>2</v>
      </c>
      <c r="B6" s="38"/>
      <c r="C6" s="11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41">
        <f>'3. 업체별 특허현황'!C6+'3. 업체별 특허현황'!D6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41" t="e">
        <f>AVERAGE('1. 업체별 연구개발 투자현황'!S7,'1. 업체별 연구개발 투자현황'!T7,'1. 업체별 연구개발 투자현황'!U7)</f>
        <v>#DIV/0!</v>
      </c>
      <c r="H6" s="49">
        <f>'2. 업체별 연구개발 투입인력현황'!D6</f>
        <v>0</v>
      </c>
      <c r="I6" s="11" t="e">
        <f t="shared" ref="I6:I24" ca="1" si="0">fn연구개발투자비율(C6)</f>
        <v>#NAME?</v>
      </c>
      <c r="J6" s="1" t="e">
        <f t="shared" ref="J6:J24" ca="1" si="1">fn연구개발인력비율(D6)</f>
        <v>#NAME?</v>
      </c>
      <c r="K6" s="1" t="e">
        <f t="shared" ref="K6:K24" ca="1" si="2">fn특허(E6)</f>
        <v>#NAME?</v>
      </c>
      <c r="L6" s="1" t="e">
        <f t="shared" ref="L6:L24" ca="1" si="3">fn매출액증가율(F6)</f>
        <v>#NAME?</v>
      </c>
      <c r="M6" s="1" t="e">
        <f t="shared" ref="M6:M24" ca="1" si="4">fn매출액규모(G6)</f>
        <v>#NAME?</v>
      </c>
      <c r="N6" s="12" t="e">
        <f t="shared" ref="N6:N24" ca="1" si="5">fn고용규모(H6)</f>
        <v>#NAME?</v>
      </c>
      <c r="O6" s="32" t="e">
        <f t="shared" ref="O6:O24" ca="1" si="6">fn역량(I6,J6,K6)</f>
        <v>#NAME?</v>
      </c>
      <c r="P6" s="33" t="e">
        <f t="shared" ref="P6:P24" ca="1" si="7">fn성장단계(L6,M6,N6)</f>
        <v>#NAME?</v>
      </c>
    </row>
    <row r="7" spans="1:19" x14ac:dyDescent="0.3">
      <c r="A7" s="4">
        <v>3</v>
      </c>
      <c r="B7" s="38"/>
      <c r="C7" s="11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41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41" t="e">
        <f>AVERAGE('1. 업체별 연구개발 투자현황'!S8,'1. 업체별 연구개발 투자현황'!T8,'1. 업체별 연구개발 투자현황'!U8)</f>
        <v>#DIV/0!</v>
      </c>
      <c r="H7" s="49">
        <f>'2. 업체별 연구개발 투입인력현황'!D7</f>
        <v>0</v>
      </c>
      <c r="I7" s="11" t="e">
        <f t="shared" ca="1" si="0"/>
        <v>#NAME?</v>
      </c>
      <c r="J7" s="1" t="e">
        <f t="shared" ca="1" si="1"/>
        <v>#NAME?</v>
      </c>
      <c r="K7" s="1" t="e">
        <f t="shared" ca="1" si="2"/>
        <v>#NAME?</v>
      </c>
      <c r="L7" s="1" t="e">
        <f t="shared" ca="1" si="3"/>
        <v>#NAME?</v>
      </c>
      <c r="M7" s="1" t="e">
        <f t="shared" ca="1" si="4"/>
        <v>#NAME?</v>
      </c>
      <c r="N7" s="12" t="e">
        <f t="shared" ca="1" si="5"/>
        <v>#NAME?</v>
      </c>
      <c r="O7" s="32" t="e">
        <f t="shared" ca="1" si="6"/>
        <v>#NAME?</v>
      </c>
      <c r="P7" s="33" t="e">
        <f t="shared" ca="1" si="7"/>
        <v>#NAME?</v>
      </c>
    </row>
    <row r="8" spans="1:19" x14ac:dyDescent="0.3">
      <c r="A8" s="4">
        <v>4</v>
      </c>
      <c r="B8" s="38"/>
      <c r="C8" s="11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41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41" t="e">
        <f>AVERAGE('1. 업체별 연구개발 투자현황'!S9,'1. 업체별 연구개발 투자현황'!T9,'1. 업체별 연구개발 투자현황'!U9)</f>
        <v>#DIV/0!</v>
      </c>
      <c r="H8" s="49">
        <f>'2. 업체별 연구개발 투입인력현황'!D8</f>
        <v>0</v>
      </c>
      <c r="I8" s="11" t="e">
        <f t="shared" ca="1" si="0"/>
        <v>#NAME?</v>
      </c>
      <c r="J8" s="1" t="e">
        <f t="shared" ca="1" si="1"/>
        <v>#NAME?</v>
      </c>
      <c r="K8" s="1" t="e">
        <f t="shared" ca="1" si="2"/>
        <v>#NAME?</v>
      </c>
      <c r="L8" s="1" t="e">
        <f t="shared" ca="1" si="3"/>
        <v>#NAME?</v>
      </c>
      <c r="M8" s="1" t="e">
        <f t="shared" ca="1" si="4"/>
        <v>#NAME?</v>
      </c>
      <c r="N8" s="12" t="e">
        <f t="shared" ca="1" si="5"/>
        <v>#NAME?</v>
      </c>
      <c r="O8" s="32" t="e">
        <f t="shared" ca="1" si="6"/>
        <v>#NAME?</v>
      </c>
      <c r="P8" s="33" t="e">
        <f t="shared" ca="1" si="7"/>
        <v>#NAME?</v>
      </c>
    </row>
    <row r="9" spans="1:19" x14ac:dyDescent="0.3">
      <c r="A9" s="4">
        <v>5</v>
      </c>
      <c r="B9" s="44"/>
      <c r="C9" s="11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41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41" t="e">
        <f>AVERAGE('1. 업체별 연구개발 투자현황'!S10,'1. 업체별 연구개발 투자현황'!T10,'1. 업체별 연구개발 투자현황'!U10)</f>
        <v>#DIV/0!</v>
      </c>
      <c r="H9" s="49">
        <f>'2. 업체별 연구개발 투입인력현황'!D9</f>
        <v>0</v>
      </c>
      <c r="I9" s="11" t="e">
        <f t="shared" ca="1" si="0"/>
        <v>#NAME?</v>
      </c>
      <c r="J9" s="1" t="e">
        <f t="shared" ca="1" si="1"/>
        <v>#NAME?</v>
      </c>
      <c r="K9" s="1" t="e">
        <f t="shared" ca="1" si="2"/>
        <v>#NAME?</v>
      </c>
      <c r="L9" s="1" t="e">
        <f t="shared" ca="1" si="3"/>
        <v>#NAME?</v>
      </c>
      <c r="M9" s="1" t="e">
        <f t="shared" ca="1" si="4"/>
        <v>#NAME?</v>
      </c>
      <c r="N9" s="12" t="e">
        <f t="shared" ca="1" si="5"/>
        <v>#NAME?</v>
      </c>
      <c r="O9" s="32" t="e">
        <f t="shared" ca="1" si="6"/>
        <v>#NAME?</v>
      </c>
      <c r="P9" s="33" t="e">
        <f t="shared" ca="1" si="7"/>
        <v>#NAME?</v>
      </c>
      <c r="R9" s="46"/>
    </row>
    <row r="10" spans="1:19" x14ac:dyDescent="0.3">
      <c r="A10" s="4">
        <v>6</v>
      </c>
      <c r="B10" s="44"/>
      <c r="C10" s="11" t="e">
        <f>'1. 업체별 연구개발 투자현황'!R11/'1. 업체별 연구개발 투자현황'!V11</f>
        <v>#DIV/0!</v>
      </c>
      <c r="D10" s="1" t="e">
        <f>'2. 업체별 연구개발 투입인력현황'!C10/'2. 업체별 연구개발 투입인력현황'!D10</f>
        <v>#DIV/0!</v>
      </c>
      <c r="E10" s="41">
        <f>'3. 업체별 특허현황'!C10+'3. 업체별 특허현황'!D10</f>
        <v>0</v>
      </c>
      <c r="F10" s="1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41" t="e">
        <f>AVERAGE('1. 업체별 연구개발 투자현황'!S11,'1. 업체별 연구개발 투자현황'!T11,'1. 업체별 연구개발 투자현황'!U11)</f>
        <v>#DIV/0!</v>
      </c>
      <c r="H10" s="49">
        <f>'2. 업체별 연구개발 투입인력현황'!D10</f>
        <v>0</v>
      </c>
      <c r="I10" s="11" t="e">
        <f t="shared" ca="1" si="0"/>
        <v>#NAME?</v>
      </c>
      <c r="J10" s="1" t="e">
        <f t="shared" ca="1" si="1"/>
        <v>#NAME?</v>
      </c>
      <c r="K10" s="1" t="e">
        <f t="shared" ca="1" si="2"/>
        <v>#NAME?</v>
      </c>
      <c r="L10" s="1" t="e">
        <f t="shared" ca="1" si="3"/>
        <v>#NAME?</v>
      </c>
      <c r="M10" s="1" t="e">
        <f t="shared" ca="1" si="4"/>
        <v>#NAME?</v>
      </c>
      <c r="N10" s="12" t="e">
        <f t="shared" ca="1" si="5"/>
        <v>#NAME?</v>
      </c>
      <c r="O10" s="32" t="e">
        <f t="shared" ca="1" si="6"/>
        <v>#NAME?</v>
      </c>
      <c r="P10" s="33" t="e">
        <f t="shared" ca="1" si="7"/>
        <v>#NAME?</v>
      </c>
    </row>
    <row r="11" spans="1:19" x14ac:dyDescent="0.3">
      <c r="A11" s="4">
        <v>7</v>
      </c>
      <c r="B11" s="44"/>
      <c r="C11" s="11" t="e">
        <f>'1. 업체별 연구개발 투자현황'!R12/'1. 업체별 연구개발 투자현황'!V12</f>
        <v>#DIV/0!</v>
      </c>
      <c r="D11" s="1" t="e">
        <f>'2. 업체별 연구개발 투입인력현황'!C11/'2. 업체별 연구개발 투입인력현황'!D11</f>
        <v>#DIV/0!</v>
      </c>
      <c r="E11" s="41">
        <f>'3. 업체별 특허현황'!C11+'3. 업체별 특허현황'!D11</f>
        <v>0</v>
      </c>
      <c r="F11" s="1" t="e">
        <f>((('1. 업체별 연구개발 투자현황'!T12-'1. 업체별 연구개발 투자현황'!S12)/'1. 업체별 연구개발 투자현황'!S12)+(('1. 업체별 연구개발 투자현황'!U12-'1. 업체별 연구개발 투자현황'!T12)/'1. 업체별 연구개발 투자현황'!T12))/2</f>
        <v>#DIV/0!</v>
      </c>
      <c r="G11" s="41" t="e">
        <f>AVERAGE('1. 업체별 연구개발 투자현황'!S12,'1. 업체별 연구개발 투자현황'!T12,'1. 업체별 연구개발 투자현황'!U12)</f>
        <v>#DIV/0!</v>
      </c>
      <c r="H11" s="49">
        <f>'2. 업체별 연구개발 투입인력현황'!D11</f>
        <v>0</v>
      </c>
      <c r="I11" s="11" t="e">
        <f t="shared" ca="1" si="0"/>
        <v>#NAME?</v>
      </c>
      <c r="J11" s="1" t="e">
        <f t="shared" ca="1" si="1"/>
        <v>#NAME?</v>
      </c>
      <c r="K11" s="1" t="e">
        <f t="shared" ca="1" si="2"/>
        <v>#NAME?</v>
      </c>
      <c r="L11" s="1" t="e">
        <f t="shared" ca="1" si="3"/>
        <v>#NAME?</v>
      </c>
      <c r="M11" s="1" t="e">
        <f t="shared" ca="1" si="4"/>
        <v>#NAME?</v>
      </c>
      <c r="N11" s="12" t="e">
        <f t="shared" ca="1" si="5"/>
        <v>#NAME?</v>
      </c>
      <c r="O11" s="32" t="e">
        <f t="shared" ca="1" si="6"/>
        <v>#NAME?</v>
      </c>
      <c r="P11" s="33" t="e">
        <f t="shared" ca="1" si="7"/>
        <v>#NAME?</v>
      </c>
    </row>
    <row r="12" spans="1:19" x14ac:dyDescent="0.3">
      <c r="A12" s="4">
        <v>8</v>
      </c>
      <c r="B12" s="44"/>
      <c r="C12" s="11" t="e">
        <f>'1. 업체별 연구개발 투자현황'!R13/'1. 업체별 연구개발 투자현황'!V13</f>
        <v>#DIV/0!</v>
      </c>
      <c r="D12" s="1" t="e">
        <f>'2. 업체별 연구개발 투입인력현황'!C12/'2. 업체별 연구개발 투입인력현황'!D12</f>
        <v>#DIV/0!</v>
      </c>
      <c r="E12" s="41">
        <f>'3. 업체별 특허현황'!C12+'3. 업체별 특허현황'!D12</f>
        <v>0</v>
      </c>
      <c r="F12" s="1" t="e">
        <f>((('1. 업체별 연구개발 투자현황'!T13-'1. 업체별 연구개발 투자현황'!S13)/'1. 업체별 연구개발 투자현황'!S13)+(('1. 업체별 연구개발 투자현황'!U13-'1. 업체별 연구개발 투자현황'!T13)/'1. 업체별 연구개발 투자현황'!T13))/2</f>
        <v>#DIV/0!</v>
      </c>
      <c r="G12" s="41" t="e">
        <f>AVERAGE('1. 업체별 연구개발 투자현황'!S13,'1. 업체별 연구개발 투자현황'!T13,'1. 업체별 연구개발 투자현황'!U13)</f>
        <v>#DIV/0!</v>
      </c>
      <c r="H12" s="49">
        <f>'2. 업체별 연구개발 투입인력현황'!D12</f>
        <v>0</v>
      </c>
      <c r="I12" s="11" t="e">
        <f t="shared" ca="1" si="0"/>
        <v>#NAME?</v>
      </c>
      <c r="J12" s="1" t="e">
        <f t="shared" ca="1" si="1"/>
        <v>#NAME?</v>
      </c>
      <c r="K12" s="1" t="e">
        <f t="shared" ca="1" si="2"/>
        <v>#NAME?</v>
      </c>
      <c r="L12" s="1" t="e">
        <f t="shared" ca="1" si="3"/>
        <v>#NAME?</v>
      </c>
      <c r="M12" s="1" t="e">
        <f t="shared" ca="1" si="4"/>
        <v>#NAME?</v>
      </c>
      <c r="N12" s="12" t="e">
        <f t="shared" ca="1" si="5"/>
        <v>#NAME?</v>
      </c>
      <c r="O12" s="32" t="e">
        <f t="shared" ca="1" si="6"/>
        <v>#NAME?</v>
      </c>
      <c r="P12" s="33" t="e">
        <f t="shared" ca="1" si="7"/>
        <v>#NAME?</v>
      </c>
    </row>
    <row r="13" spans="1:19" x14ac:dyDescent="0.3">
      <c r="A13" s="4">
        <v>9</v>
      </c>
      <c r="B13" s="44"/>
      <c r="C13" s="11" t="e">
        <f>'1. 업체별 연구개발 투자현황'!R14/'1. 업체별 연구개발 투자현황'!V14</f>
        <v>#DIV/0!</v>
      </c>
      <c r="D13" s="1" t="e">
        <f>'2. 업체별 연구개발 투입인력현황'!C13/'2. 업체별 연구개발 투입인력현황'!D13</f>
        <v>#DIV/0!</v>
      </c>
      <c r="E13" s="41">
        <f>'3. 업체별 특허현황'!C13+'3. 업체별 특허현황'!D13</f>
        <v>0</v>
      </c>
      <c r="F13" s="1" t="e">
        <f>((('1. 업체별 연구개발 투자현황'!T14-'1. 업체별 연구개발 투자현황'!S14)/'1. 업체별 연구개발 투자현황'!S14)+(('1. 업체별 연구개발 투자현황'!U14-'1. 업체별 연구개발 투자현황'!T14)/'1. 업체별 연구개발 투자현황'!T14))/2</f>
        <v>#DIV/0!</v>
      </c>
      <c r="G13" s="41" t="e">
        <f>AVERAGE('1. 업체별 연구개발 투자현황'!S14,'1. 업체별 연구개발 투자현황'!T14,'1. 업체별 연구개발 투자현황'!U14)</f>
        <v>#DIV/0!</v>
      </c>
      <c r="H13" s="49">
        <f>'2. 업체별 연구개발 투입인력현황'!D13</f>
        <v>0</v>
      </c>
      <c r="I13" s="11" t="e">
        <f t="shared" ca="1" si="0"/>
        <v>#NAME?</v>
      </c>
      <c r="J13" s="1" t="e">
        <f t="shared" ca="1" si="1"/>
        <v>#NAME?</v>
      </c>
      <c r="K13" s="1" t="e">
        <f t="shared" ca="1" si="2"/>
        <v>#NAME?</v>
      </c>
      <c r="L13" s="1" t="e">
        <f t="shared" ca="1" si="3"/>
        <v>#NAME?</v>
      </c>
      <c r="M13" s="1" t="e">
        <f t="shared" ca="1" si="4"/>
        <v>#NAME?</v>
      </c>
      <c r="N13" s="12" t="e">
        <f t="shared" ca="1" si="5"/>
        <v>#NAME?</v>
      </c>
      <c r="O13" s="32" t="e">
        <f t="shared" ca="1" si="6"/>
        <v>#NAME?</v>
      </c>
      <c r="P13" s="33" t="e">
        <f t="shared" ca="1" si="7"/>
        <v>#NAME?</v>
      </c>
    </row>
    <row r="14" spans="1:19" x14ac:dyDescent="0.3">
      <c r="A14" s="4">
        <v>10</v>
      </c>
      <c r="B14" s="44"/>
      <c r="C14" s="11" t="e">
        <f>'1. 업체별 연구개발 투자현황'!R15/'1. 업체별 연구개발 투자현황'!V15</f>
        <v>#DIV/0!</v>
      </c>
      <c r="D14" s="1" t="e">
        <f>'2. 업체별 연구개발 투입인력현황'!C14/'2. 업체별 연구개발 투입인력현황'!D14</f>
        <v>#DIV/0!</v>
      </c>
      <c r="E14" s="41">
        <f>'3. 업체별 특허현황'!C14+'3. 업체별 특허현황'!D14</f>
        <v>0</v>
      </c>
      <c r="F14" s="1" t="e">
        <f>((('1. 업체별 연구개발 투자현황'!T15-'1. 업체별 연구개발 투자현황'!S15)/'1. 업체별 연구개발 투자현황'!S15)+(('1. 업체별 연구개발 투자현황'!U15-'1. 업체별 연구개발 투자현황'!T15)/'1. 업체별 연구개발 투자현황'!T15))/2</f>
        <v>#DIV/0!</v>
      </c>
      <c r="G14" s="41" t="e">
        <f>AVERAGE('1. 업체별 연구개발 투자현황'!S15,'1. 업체별 연구개발 투자현황'!T15,'1. 업체별 연구개발 투자현황'!U15)</f>
        <v>#DIV/0!</v>
      </c>
      <c r="H14" s="49">
        <f>'2. 업체별 연구개발 투입인력현황'!D14</f>
        <v>0</v>
      </c>
      <c r="I14" s="11" t="e">
        <f t="shared" ca="1" si="0"/>
        <v>#NAME?</v>
      </c>
      <c r="J14" s="1" t="e">
        <f t="shared" ca="1" si="1"/>
        <v>#NAME?</v>
      </c>
      <c r="K14" s="1" t="e">
        <f t="shared" ca="1" si="2"/>
        <v>#NAME?</v>
      </c>
      <c r="L14" s="1" t="e">
        <f t="shared" ca="1" si="3"/>
        <v>#NAME?</v>
      </c>
      <c r="M14" s="1" t="e">
        <f t="shared" ca="1" si="4"/>
        <v>#NAME?</v>
      </c>
      <c r="N14" s="12" t="e">
        <f t="shared" ca="1" si="5"/>
        <v>#NAME?</v>
      </c>
      <c r="O14" s="32" t="e">
        <f t="shared" ca="1" si="6"/>
        <v>#NAME?</v>
      </c>
      <c r="P14" s="33" t="e">
        <f t="shared" ca="1" si="7"/>
        <v>#NAME?</v>
      </c>
      <c r="S14" t="s">
        <v>61</v>
      </c>
    </row>
    <row r="15" spans="1:19" x14ac:dyDescent="0.3">
      <c r="A15" s="4">
        <v>11</v>
      </c>
      <c r="B15" s="44"/>
      <c r="C15" s="11" t="e">
        <f>'1. 업체별 연구개발 투자현황'!R16/'1. 업체별 연구개발 투자현황'!V16</f>
        <v>#DIV/0!</v>
      </c>
      <c r="D15" s="1" t="e">
        <f>'2. 업체별 연구개발 투입인력현황'!C15/'2. 업체별 연구개발 투입인력현황'!D15</f>
        <v>#DIV/0!</v>
      </c>
      <c r="E15" s="41">
        <f>'3. 업체별 특허현황'!C15+'3. 업체별 특허현황'!D15</f>
        <v>0</v>
      </c>
      <c r="F15" s="1" t="e">
        <f>((('1. 업체별 연구개발 투자현황'!T16-'1. 업체별 연구개발 투자현황'!S16)/'1. 업체별 연구개발 투자현황'!S16)+(('1. 업체별 연구개발 투자현황'!U16-'1. 업체별 연구개발 투자현황'!T16)/'1. 업체별 연구개발 투자현황'!T16))/2</f>
        <v>#DIV/0!</v>
      </c>
      <c r="G15" s="41" t="e">
        <f>AVERAGE('1. 업체별 연구개발 투자현황'!S16,'1. 업체별 연구개발 투자현황'!T16,'1. 업체별 연구개발 투자현황'!U16)</f>
        <v>#DIV/0!</v>
      </c>
      <c r="H15" s="49">
        <f>'2. 업체별 연구개발 투입인력현황'!D15</f>
        <v>0</v>
      </c>
      <c r="I15" s="11" t="e">
        <f t="shared" ca="1" si="0"/>
        <v>#NAME?</v>
      </c>
      <c r="J15" s="1" t="e">
        <f t="shared" ca="1" si="1"/>
        <v>#NAME?</v>
      </c>
      <c r="K15" s="1" t="e">
        <f t="shared" ca="1" si="2"/>
        <v>#NAME?</v>
      </c>
      <c r="L15" s="1" t="e">
        <f t="shared" ca="1" si="3"/>
        <v>#NAME?</v>
      </c>
      <c r="M15" s="1" t="e">
        <f t="shared" ca="1" si="4"/>
        <v>#NAME?</v>
      </c>
      <c r="N15" s="12" t="e">
        <f t="shared" ca="1" si="5"/>
        <v>#NAME?</v>
      </c>
      <c r="O15" s="32" t="e">
        <f t="shared" ca="1" si="6"/>
        <v>#NAME?</v>
      </c>
      <c r="P15" s="33" t="e">
        <f t="shared" ca="1" si="7"/>
        <v>#NAME?</v>
      </c>
    </row>
    <row r="16" spans="1:19" x14ac:dyDescent="0.3">
      <c r="A16" s="4">
        <v>12</v>
      </c>
      <c r="B16" s="44"/>
      <c r="C16" s="11" t="e">
        <f>'1. 업체별 연구개발 투자현황'!R17/'1. 업체별 연구개발 투자현황'!V17</f>
        <v>#DIV/0!</v>
      </c>
      <c r="D16" s="1" t="e">
        <f>'2. 업체별 연구개발 투입인력현황'!C16/'2. 업체별 연구개발 투입인력현황'!D16</f>
        <v>#DIV/0!</v>
      </c>
      <c r="E16" s="41">
        <f>'3. 업체별 특허현황'!C16+'3. 업체별 특허현황'!D16</f>
        <v>0</v>
      </c>
      <c r="F16" s="1" t="e">
        <f>((('1. 업체별 연구개발 투자현황'!T17-'1. 업체별 연구개발 투자현황'!S17)/'1. 업체별 연구개발 투자현황'!S17)+(('1. 업체별 연구개발 투자현황'!U17-'1. 업체별 연구개발 투자현황'!T17)/'1. 업체별 연구개발 투자현황'!T17))/2</f>
        <v>#DIV/0!</v>
      </c>
      <c r="G16" s="41" t="e">
        <f>AVERAGE('1. 업체별 연구개발 투자현황'!S17,'1. 업체별 연구개발 투자현황'!T17,'1. 업체별 연구개발 투자현황'!U17)</f>
        <v>#DIV/0!</v>
      </c>
      <c r="H16" s="49">
        <f>'2. 업체별 연구개발 투입인력현황'!D16</f>
        <v>0</v>
      </c>
      <c r="I16" s="11" t="e">
        <f t="shared" ca="1" si="0"/>
        <v>#NAME?</v>
      </c>
      <c r="J16" s="1" t="e">
        <f t="shared" ca="1" si="1"/>
        <v>#NAME?</v>
      </c>
      <c r="K16" s="1" t="e">
        <f t="shared" ca="1" si="2"/>
        <v>#NAME?</v>
      </c>
      <c r="L16" s="1" t="e">
        <f t="shared" ca="1" si="3"/>
        <v>#NAME?</v>
      </c>
      <c r="M16" s="1" t="e">
        <f t="shared" ca="1" si="4"/>
        <v>#NAME?</v>
      </c>
      <c r="N16" s="12" t="e">
        <f t="shared" ca="1" si="5"/>
        <v>#NAME?</v>
      </c>
      <c r="O16" s="32" t="e">
        <f t="shared" ca="1" si="6"/>
        <v>#NAME?</v>
      </c>
      <c r="P16" s="33" t="e">
        <f t="shared" ca="1" si="7"/>
        <v>#NAME?</v>
      </c>
    </row>
    <row r="17" spans="1:16" x14ac:dyDescent="0.3">
      <c r="A17" s="4">
        <v>13</v>
      </c>
      <c r="B17" s="44"/>
      <c r="C17" s="11" t="e">
        <f>'1. 업체별 연구개발 투자현황'!R18/'1. 업체별 연구개발 투자현황'!V18</f>
        <v>#DIV/0!</v>
      </c>
      <c r="D17" s="1" t="e">
        <f>'2. 업체별 연구개발 투입인력현황'!C17/'2. 업체별 연구개발 투입인력현황'!D17</f>
        <v>#DIV/0!</v>
      </c>
      <c r="E17" s="41">
        <f>'3. 업체별 특허현황'!C17+'3. 업체별 특허현황'!D17</f>
        <v>0</v>
      </c>
      <c r="F17" s="1" t="e">
        <f>((('1. 업체별 연구개발 투자현황'!T18-'1. 업체별 연구개발 투자현황'!S18)/'1. 업체별 연구개발 투자현황'!S18)+(('1. 업체별 연구개발 투자현황'!U18-'1. 업체별 연구개발 투자현황'!T18)/'1. 업체별 연구개발 투자현황'!T18))/2</f>
        <v>#DIV/0!</v>
      </c>
      <c r="G17" s="41" t="e">
        <f>AVERAGE('1. 업체별 연구개발 투자현황'!S18,'1. 업체별 연구개발 투자현황'!T18,'1. 업체별 연구개발 투자현황'!U18)</f>
        <v>#DIV/0!</v>
      </c>
      <c r="H17" s="49">
        <f>'2. 업체별 연구개발 투입인력현황'!D17</f>
        <v>0</v>
      </c>
      <c r="I17" s="11" t="e">
        <f t="shared" ca="1" si="0"/>
        <v>#NAME?</v>
      </c>
      <c r="J17" s="1" t="e">
        <f t="shared" ca="1" si="1"/>
        <v>#NAME?</v>
      </c>
      <c r="K17" s="1" t="e">
        <f t="shared" ca="1" si="2"/>
        <v>#NAME?</v>
      </c>
      <c r="L17" s="1" t="e">
        <f t="shared" ca="1" si="3"/>
        <v>#NAME?</v>
      </c>
      <c r="M17" s="1" t="e">
        <f t="shared" ca="1" si="4"/>
        <v>#NAME?</v>
      </c>
      <c r="N17" s="12" t="e">
        <f t="shared" ca="1" si="5"/>
        <v>#NAME?</v>
      </c>
      <c r="O17" s="32" t="e">
        <f t="shared" ca="1" si="6"/>
        <v>#NAME?</v>
      </c>
      <c r="P17" s="33" t="e">
        <f t="shared" ca="1" si="7"/>
        <v>#NAME?</v>
      </c>
    </row>
    <row r="18" spans="1:16" x14ac:dyDescent="0.3">
      <c r="A18" s="4">
        <v>14</v>
      </c>
      <c r="B18" s="44"/>
      <c r="C18" s="11" t="e">
        <f>'1. 업체별 연구개발 투자현황'!R19/'1. 업체별 연구개발 투자현황'!V19</f>
        <v>#DIV/0!</v>
      </c>
      <c r="D18" s="1" t="e">
        <f>'2. 업체별 연구개발 투입인력현황'!C18/'2. 업체별 연구개발 투입인력현황'!D18</f>
        <v>#DIV/0!</v>
      </c>
      <c r="E18" s="41">
        <f>'3. 업체별 특허현황'!C18+'3. 업체별 특허현황'!D18</f>
        <v>0</v>
      </c>
      <c r="F18" s="1" t="e">
        <f>((('1. 업체별 연구개발 투자현황'!T19-'1. 업체별 연구개발 투자현황'!S19)/'1. 업체별 연구개발 투자현황'!S19)+(('1. 업체별 연구개발 투자현황'!U19-'1. 업체별 연구개발 투자현황'!T19)/'1. 업체별 연구개발 투자현황'!T19))/2</f>
        <v>#DIV/0!</v>
      </c>
      <c r="G18" s="41" t="e">
        <f>AVERAGE('1. 업체별 연구개발 투자현황'!S19,'1. 업체별 연구개발 투자현황'!T19,'1. 업체별 연구개발 투자현황'!U19)</f>
        <v>#DIV/0!</v>
      </c>
      <c r="H18" s="49">
        <f>'2. 업체별 연구개발 투입인력현황'!D18</f>
        <v>0</v>
      </c>
      <c r="I18" s="11" t="e">
        <f t="shared" ca="1" si="0"/>
        <v>#NAME?</v>
      </c>
      <c r="J18" s="1" t="e">
        <f t="shared" ca="1" si="1"/>
        <v>#NAME?</v>
      </c>
      <c r="K18" s="1" t="e">
        <f t="shared" ca="1" si="2"/>
        <v>#NAME?</v>
      </c>
      <c r="L18" s="1" t="e">
        <f t="shared" ca="1" si="3"/>
        <v>#NAME?</v>
      </c>
      <c r="M18" s="1" t="e">
        <f t="shared" ca="1" si="4"/>
        <v>#NAME?</v>
      </c>
      <c r="N18" s="12" t="e">
        <f t="shared" ca="1" si="5"/>
        <v>#NAME?</v>
      </c>
      <c r="O18" s="32" t="e">
        <f t="shared" ca="1" si="6"/>
        <v>#NAME?</v>
      </c>
      <c r="P18" s="33" t="e">
        <f t="shared" ca="1" si="7"/>
        <v>#NAME?</v>
      </c>
    </row>
    <row r="19" spans="1:16" x14ac:dyDescent="0.3">
      <c r="A19" s="4">
        <v>15</v>
      </c>
      <c r="B19" s="44"/>
      <c r="C19" s="11" t="e">
        <f>'1. 업체별 연구개발 투자현황'!R20/'1. 업체별 연구개발 투자현황'!V20</f>
        <v>#DIV/0!</v>
      </c>
      <c r="D19" s="1" t="e">
        <f>'2. 업체별 연구개발 투입인력현황'!C19/'2. 업체별 연구개발 투입인력현황'!D19</f>
        <v>#DIV/0!</v>
      </c>
      <c r="E19" s="41">
        <f>'3. 업체별 특허현황'!C19+'3. 업체별 특허현황'!D19</f>
        <v>0</v>
      </c>
      <c r="F19" s="1" t="e">
        <f>((('1. 업체별 연구개발 투자현황'!T20-'1. 업체별 연구개발 투자현황'!S20)/'1. 업체별 연구개발 투자현황'!S20)+(('1. 업체별 연구개발 투자현황'!U20-'1. 업체별 연구개발 투자현황'!T20)/'1. 업체별 연구개발 투자현황'!T20))/2</f>
        <v>#DIV/0!</v>
      </c>
      <c r="G19" s="41" t="e">
        <f>AVERAGE('1. 업체별 연구개발 투자현황'!S20,'1. 업체별 연구개발 투자현황'!T20,'1. 업체별 연구개발 투자현황'!U20)</f>
        <v>#DIV/0!</v>
      </c>
      <c r="H19" s="49">
        <f>'2. 업체별 연구개발 투입인력현황'!D19</f>
        <v>0</v>
      </c>
      <c r="I19" s="11" t="e">
        <f t="shared" ca="1" si="0"/>
        <v>#NAME?</v>
      </c>
      <c r="J19" s="1" t="e">
        <f t="shared" ca="1" si="1"/>
        <v>#NAME?</v>
      </c>
      <c r="K19" s="1" t="e">
        <f t="shared" ca="1" si="2"/>
        <v>#NAME?</v>
      </c>
      <c r="L19" s="1" t="e">
        <f t="shared" ca="1" si="3"/>
        <v>#NAME?</v>
      </c>
      <c r="M19" s="1" t="e">
        <f t="shared" ca="1" si="4"/>
        <v>#NAME?</v>
      </c>
      <c r="N19" s="12" t="e">
        <f t="shared" ca="1" si="5"/>
        <v>#NAME?</v>
      </c>
      <c r="O19" s="32" t="e">
        <f t="shared" ca="1" si="6"/>
        <v>#NAME?</v>
      </c>
      <c r="P19" s="33" t="e">
        <f t="shared" ca="1" si="7"/>
        <v>#NAME?</v>
      </c>
    </row>
    <row r="20" spans="1:16" x14ac:dyDescent="0.3">
      <c r="A20" s="4">
        <v>16</v>
      </c>
      <c r="B20" s="44"/>
      <c r="C20" s="11" t="e">
        <f>'1. 업체별 연구개발 투자현황'!R21/'1. 업체별 연구개발 투자현황'!V21</f>
        <v>#DIV/0!</v>
      </c>
      <c r="D20" s="1" t="e">
        <f>'2. 업체별 연구개발 투입인력현황'!C20/'2. 업체별 연구개발 투입인력현황'!D20</f>
        <v>#DIV/0!</v>
      </c>
      <c r="E20" s="41">
        <f>'3. 업체별 특허현황'!C20+'3. 업체별 특허현황'!D20</f>
        <v>0</v>
      </c>
      <c r="F20" s="1" t="e">
        <f>((('1. 업체별 연구개발 투자현황'!T21-'1. 업체별 연구개발 투자현황'!S21)/'1. 업체별 연구개발 투자현황'!S21)+(('1. 업체별 연구개발 투자현황'!U21-'1. 업체별 연구개발 투자현황'!T21)/'1. 업체별 연구개발 투자현황'!T21))/2</f>
        <v>#DIV/0!</v>
      </c>
      <c r="G20" s="41" t="e">
        <f>AVERAGE('1. 업체별 연구개발 투자현황'!S21,'1. 업체별 연구개발 투자현황'!T21,'1. 업체별 연구개발 투자현황'!U21)</f>
        <v>#DIV/0!</v>
      </c>
      <c r="H20" s="49">
        <f>'2. 업체별 연구개발 투입인력현황'!D20</f>
        <v>0</v>
      </c>
      <c r="I20" s="11" t="e">
        <f t="shared" ca="1" si="0"/>
        <v>#NAME?</v>
      </c>
      <c r="J20" s="1" t="e">
        <f t="shared" ca="1" si="1"/>
        <v>#NAME?</v>
      </c>
      <c r="K20" s="1" t="e">
        <f t="shared" ca="1" si="2"/>
        <v>#NAME?</v>
      </c>
      <c r="L20" s="1" t="e">
        <f t="shared" ca="1" si="3"/>
        <v>#NAME?</v>
      </c>
      <c r="M20" s="1" t="e">
        <f t="shared" ca="1" si="4"/>
        <v>#NAME?</v>
      </c>
      <c r="N20" s="12" t="e">
        <f t="shared" ca="1" si="5"/>
        <v>#NAME?</v>
      </c>
      <c r="O20" s="32" t="e">
        <f t="shared" ca="1" si="6"/>
        <v>#NAME?</v>
      </c>
      <c r="P20" s="33" t="e">
        <f t="shared" ca="1" si="7"/>
        <v>#NAME?</v>
      </c>
    </row>
    <row r="21" spans="1:16" x14ac:dyDescent="0.3">
      <c r="A21" s="4">
        <v>17</v>
      </c>
      <c r="B21" s="44"/>
      <c r="C21" s="11" t="e">
        <f>'1. 업체별 연구개발 투자현황'!R22/'1. 업체별 연구개발 투자현황'!V22</f>
        <v>#DIV/0!</v>
      </c>
      <c r="D21" s="1" t="e">
        <f>'2. 업체별 연구개발 투입인력현황'!C21/'2. 업체별 연구개발 투입인력현황'!D21</f>
        <v>#DIV/0!</v>
      </c>
      <c r="E21" s="41">
        <f>'3. 업체별 특허현황'!C21+'3. 업체별 특허현황'!D21</f>
        <v>0</v>
      </c>
      <c r="F21" s="1" t="e">
        <f>((('1. 업체별 연구개발 투자현황'!T22-'1. 업체별 연구개발 투자현황'!S22)/'1. 업체별 연구개발 투자현황'!S22)+(('1. 업체별 연구개발 투자현황'!U22-'1. 업체별 연구개발 투자현황'!T22)/'1. 업체별 연구개발 투자현황'!T22))/2</f>
        <v>#DIV/0!</v>
      </c>
      <c r="G21" s="41" t="e">
        <f>AVERAGE('1. 업체별 연구개발 투자현황'!S22,'1. 업체별 연구개발 투자현황'!T22,'1. 업체별 연구개발 투자현황'!U22)</f>
        <v>#DIV/0!</v>
      </c>
      <c r="H21" s="49">
        <f>'2. 업체별 연구개발 투입인력현황'!D21</f>
        <v>0</v>
      </c>
      <c r="I21" s="11" t="e">
        <f t="shared" ca="1" si="0"/>
        <v>#NAME?</v>
      </c>
      <c r="J21" s="1" t="e">
        <f t="shared" ca="1" si="1"/>
        <v>#NAME?</v>
      </c>
      <c r="K21" s="1" t="e">
        <f t="shared" ca="1" si="2"/>
        <v>#NAME?</v>
      </c>
      <c r="L21" s="1" t="e">
        <f t="shared" ca="1" si="3"/>
        <v>#NAME?</v>
      </c>
      <c r="M21" s="1" t="e">
        <f t="shared" ca="1" si="4"/>
        <v>#NAME?</v>
      </c>
      <c r="N21" s="12" t="e">
        <f t="shared" ca="1" si="5"/>
        <v>#NAME?</v>
      </c>
      <c r="O21" s="32" t="e">
        <f t="shared" ca="1" si="6"/>
        <v>#NAME?</v>
      </c>
      <c r="P21" s="33" t="e">
        <f t="shared" ca="1" si="7"/>
        <v>#NAME?</v>
      </c>
    </row>
    <row r="22" spans="1:16" x14ac:dyDescent="0.3">
      <c r="A22" s="4">
        <v>18</v>
      </c>
      <c r="B22" s="44"/>
      <c r="C22" s="11" t="e">
        <f>'1. 업체별 연구개발 투자현황'!R23/'1. 업체별 연구개발 투자현황'!V23</f>
        <v>#DIV/0!</v>
      </c>
      <c r="D22" s="1" t="e">
        <f>'2. 업체별 연구개발 투입인력현황'!C22/'2. 업체별 연구개발 투입인력현황'!D22</f>
        <v>#DIV/0!</v>
      </c>
      <c r="E22" s="41">
        <f>'3. 업체별 특허현황'!C22+'3. 업체별 특허현황'!D22</f>
        <v>0</v>
      </c>
      <c r="F22" s="1" t="e">
        <f>((('1. 업체별 연구개발 투자현황'!T23-'1. 업체별 연구개발 투자현황'!S23)/'1. 업체별 연구개발 투자현황'!S23)+(('1. 업체별 연구개발 투자현황'!U23-'1. 업체별 연구개발 투자현황'!T23)/'1. 업체별 연구개발 투자현황'!T23))/2</f>
        <v>#DIV/0!</v>
      </c>
      <c r="G22" s="41" t="e">
        <f>AVERAGE('1. 업체별 연구개발 투자현황'!S23,'1. 업체별 연구개발 투자현황'!T23,'1. 업체별 연구개발 투자현황'!U23)</f>
        <v>#DIV/0!</v>
      </c>
      <c r="H22" s="49">
        <f>'2. 업체별 연구개발 투입인력현황'!D22</f>
        <v>0</v>
      </c>
      <c r="I22" s="11" t="e">
        <f t="shared" ca="1" si="0"/>
        <v>#NAME?</v>
      </c>
      <c r="J22" s="1" t="e">
        <f t="shared" ca="1" si="1"/>
        <v>#NAME?</v>
      </c>
      <c r="K22" s="1" t="e">
        <f t="shared" ca="1" si="2"/>
        <v>#NAME?</v>
      </c>
      <c r="L22" s="1" t="e">
        <f t="shared" ca="1" si="3"/>
        <v>#NAME?</v>
      </c>
      <c r="M22" s="1" t="e">
        <f t="shared" ca="1" si="4"/>
        <v>#NAME?</v>
      </c>
      <c r="N22" s="12" t="e">
        <f t="shared" ca="1" si="5"/>
        <v>#NAME?</v>
      </c>
      <c r="O22" s="32" t="e">
        <f t="shared" ca="1" si="6"/>
        <v>#NAME?</v>
      </c>
      <c r="P22" s="33" t="e">
        <f t="shared" ca="1" si="7"/>
        <v>#NAME?</v>
      </c>
    </row>
    <row r="23" spans="1:16" x14ac:dyDescent="0.3">
      <c r="A23" s="4">
        <v>19</v>
      </c>
      <c r="B23" s="44"/>
      <c r="C23" s="11" t="e">
        <f>'1. 업체별 연구개발 투자현황'!R24/'1. 업체별 연구개발 투자현황'!V24</f>
        <v>#DIV/0!</v>
      </c>
      <c r="D23" s="1" t="e">
        <f>'2. 업체별 연구개발 투입인력현황'!C23/'2. 업체별 연구개발 투입인력현황'!D23</f>
        <v>#DIV/0!</v>
      </c>
      <c r="E23" s="41">
        <f>'3. 업체별 특허현황'!C23+'3. 업체별 특허현황'!D23</f>
        <v>0</v>
      </c>
      <c r="F23" s="1" t="e">
        <f>((('1. 업체별 연구개발 투자현황'!T24-'1. 업체별 연구개발 투자현황'!S24)/'1. 업체별 연구개발 투자현황'!S24)+(('1. 업체별 연구개발 투자현황'!U24-'1. 업체별 연구개발 투자현황'!T24)/'1. 업체별 연구개발 투자현황'!T24))/2</f>
        <v>#DIV/0!</v>
      </c>
      <c r="G23" s="41" t="e">
        <f>AVERAGE('1. 업체별 연구개발 투자현황'!S24,'1. 업체별 연구개발 투자현황'!T24,'1. 업체별 연구개발 투자현황'!U24)</f>
        <v>#DIV/0!</v>
      </c>
      <c r="H23" s="49">
        <f>'2. 업체별 연구개발 투입인력현황'!D23</f>
        <v>0</v>
      </c>
      <c r="I23" s="11" t="e">
        <f t="shared" ca="1" si="0"/>
        <v>#NAME?</v>
      </c>
      <c r="J23" s="1" t="e">
        <f t="shared" ca="1" si="1"/>
        <v>#NAME?</v>
      </c>
      <c r="K23" s="1" t="e">
        <f t="shared" ca="1" si="2"/>
        <v>#NAME?</v>
      </c>
      <c r="L23" s="1" t="e">
        <f t="shared" ca="1" si="3"/>
        <v>#NAME?</v>
      </c>
      <c r="M23" s="1" t="e">
        <f t="shared" ca="1" si="4"/>
        <v>#NAME?</v>
      </c>
      <c r="N23" s="12" t="e">
        <f t="shared" ca="1" si="5"/>
        <v>#NAME?</v>
      </c>
      <c r="O23" s="32" t="e">
        <f t="shared" ca="1" si="6"/>
        <v>#NAME?</v>
      </c>
      <c r="P23" s="33" t="e">
        <f t="shared" ca="1" si="7"/>
        <v>#NAME?</v>
      </c>
    </row>
    <row r="24" spans="1:16" ht="17.25" thickBot="1" x14ac:dyDescent="0.35">
      <c r="A24" s="7">
        <v>20</v>
      </c>
      <c r="B24" s="45"/>
      <c r="C24" s="11" t="e">
        <f>'1. 업체별 연구개발 투자현황'!R25/'1. 업체별 연구개발 투자현황'!V25</f>
        <v>#DIV/0!</v>
      </c>
      <c r="D24" s="50" t="e">
        <f>'2. 업체별 연구개발 투입인력현황'!C24/'2. 업체별 연구개발 투입인력현황'!D24</f>
        <v>#DIV/0!</v>
      </c>
      <c r="E24" s="41">
        <f>'3. 업체별 특허현황'!C24+'3. 업체별 특허현황'!D24</f>
        <v>0</v>
      </c>
      <c r="F24" s="50" t="e">
        <f>((('1. 업체별 연구개발 투자현황'!T25-'1. 업체별 연구개발 투자현황'!S25)/'1. 업체별 연구개발 투자현황'!S25)+(('1. 업체별 연구개발 투자현황'!U25-'1. 업체별 연구개발 투자현황'!T25)/'1. 업체별 연구개발 투자현황'!T25))/2</f>
        <v>#DIV/0!</v>
      </c>
      <c r="G24" s="41" t="e">
        <f>AVERAGE('1. 업체별 연구개발 투자현황'!S25,'1. 업체별 연구개발 투자현황'!T25,'1. 업체별 연구개발 투자현황'!U25)</f>
        <v>#DIV/0!</v>
      </c>
      <c r="H24" s="49">
        <f>'2. 업체별 연구개발 투입인력현황'!D24</f>
        <v>0</v>
      </c>
      <c r="I24" s="13" t="e">
        <f t="shared" ca="1" si="0"/>
        <v>#NAME?</v>
      </c>
      <c r="J24" s="25" t="e">
        <f t="shared" ca="1" si="1"/>
        <v>#NAME?</v>
      </c>
      <c r="K24" s="25" t="e">
        <f t="shared" ca="1" si="2"/>
        <v>#NAME?</v>
      </c>
      <c r="L24" s="25" t="e">
        <f t="shared" ca="1" si="3"/>
        <v>#NAME?</v>
      </c>
      <c r="M24" s="25" t="e">
        <f t="shared" ca="1" si="4"/>
        <v>#NAME?</v>
      </c>
      <c r="N24" s="14" t="e">
        <f t="shared" ca="1" si="5"/>
        <v>#NAME?</v>
      </c>
      <c r="O24" s="34" t="e">
        <f t="shared" ca="1" si="6"/>
        <v>#NAME?</v>
      </c>
      <c r="P24" s="35" t="e">
        <f t="shared" ca="1" si="7"/>
        <v>#NAME?</v>
      </c>
    </row>
    <row r="25" spans="1:16" ht="17.25" thickBot="1" x14ac:dyDescent="0.35">
      <c r="A25" s="129" t="s">
        <v>15</v>
      </c>
      <c r="B25" s="160"/>
      <c r="C25" s="55">
        <f>'1. 업체별 연구개발 투자현황'!R26/'1. 업체별 연구개발 투자현황'!V26</f>
        <v>0.64363822975570817</v>
      </c>
      <c r="D25" s="8">
        <f>'2. 업체별 연구개발 투입인력현황'!C25/'2. 업체별 연구개발 투입인력현황'!D25</f>
        <v>0.77777777777777779</v>
      </c>
      <c r="E25" s="56">
        <f>SUM(E5:E24)</f>
        <v>2</v>
      </c>
      <c r="F25" s="84">
        <f>((('1. 업체별 연구개발 투자현황'!T26-'1. 업체별 연구개발 투자현황'!S26)/'1. 업체별 연구개발 투자현황'!S26)+(('1. 업체별 연구개발 투자현황'!U26-'1. 업체별 연구개발 투자현황'!T26)/'1. 업체별 연구개발 투자현황'!T26))/2</f>
        <v>-0.15736010931408911</v>
      </c>
      <c r="G25" s="56" t="e">
        <f>SUM(G5:G24)</f>
        <v>#DIV/0!</v>
      </c>
      <c r="H25" s="57">
        <f>SUM(H5:H24)</f>
        <v>9</v>
      </c>
      <c r="I25" s="15"/>
      <c r="J25" s="15"/>
      <c r="K25" s="15"/>
    </row>
    <row r="26" spans="1:16" ht="17.25" thickBot="1" x14ac:dyDescent="0.35">
      <c r="A26" s="150" t="s">
        <v>63</v>
      </c>
      <c r="B26" s="151"/>
      <c r="C26" s="51" t="e">
        <f t="shared" ref="C26:H26" si="8">AVERAGE(C5:C24)</f>
        <v>#DIV/0!</v>
      </c>
      <c r="D26" s="52" t="e">
        <f t="shared" si="8"/>
        <v>#DIV/0!</v>
      </c>
      <c r="E26" s="52">
        <f t="shared" si="8"/>
        <v>0.1</v>
      </c>
      <c r="F26" s="53" t="e">
        <f t="shared" si="8"/>
        <v>#DIV/0!</v>
      </c>
      <c r="G26" s="52" t="e">
        <f t="shared" si="8"/>
        <v>#DIV/0!</v>
      </c>
      <c r="H26" s="54">
        <f t="shared" si="8"/>
        <v>0.45</v>
      </c>
    </row>
  </sheetData>
  <mergeCells count="7">
    <mergeCell ref="A26:B26"/>
    <mergeCell ref="O3:P3"/>
    <mergeCell ref="C3:E3"/>
    <mergeCell ref="F3:H3"/>
    <mergeCell ref="A3:B4"/>
    <mergeCell ref="A25:B25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G17"/>
  <sheetViews>
    <sheetView workbookViewId="0">
      <selection activeCell="L16" sqref="L16"/>
    </sheetView>
  </sheetViews>
  <sheetFormatPr defaultRowHeight="16.5" x14ac:dyDescent="0.3"/>
  <cols>
    <col min="1" max="7" width="11.75" customWidth="1"/>
  </cols>
  <sheetData>
    <row r="1" spans="1:7" x14ac:dyDescent="0.3">
      <c r="A1" s="24" t="s">
        <v>54</v>
      </c>
    </row>
    <row r="2" spans="1:7" ht="17.45" customHeight="1" x14ac:dyDescent="0.3">
      <c r="A2" s="171" t="s">
        <v>16</v>
      </c>
      <c r="B2" s="172"/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</row>
    <row r="3" spans="1:7" ht="27" x14ac:dyDescent="0.3">
      <c r="A3" s="164" t="s">
        <v>22</v>
      </c>
      <c r="B3" s="165"/>
      <c r="C3" s="10" t="s">
        <v>23</v>
      </c>
      <c r="D3" s="10" t="s">
        <v>70</v>
      </c>
      <c r="E3" s="10" t="s">
        <v>71</v>
      </c>
      <c r="F3" s="10" t="s">
        <v>72</v>
      </c>
      <c r="G3" s="10" t="s">
        <v>24</v>
      </c>
    </row>
    <row r="4" spans="1:7" ht="27" x14ac:dyDescent="0.3">
      <c r="A4" s="166" t="s">
        <v>25</v>
      </c>
      <c r="B4" s="167"/>
      <c r="C4" s="10" t="s">
        <v>26</v>
      </c>
      <c r="D4" s="10" t="s">
        <v>73</v>
      </c>
      <c r="E4" s="10" t="s">
        <v>27</v>
      </c>
      <c r="F4" s="10" t="s">
        <v>74</v>
      </c>
      <c r="G4" s="10" t="s">
        <v>24</v>
      </c>
    </row>
    <row r="5" spans="1:7" ht="27" x14ac:dyDescent="0.3">
      <c r="A5" s="168" t="s">
        <v>4</v>
      </c>
      <c r="B5" s="169"/>
      <c r="C5" s="10" t="s">
        <v>28</v>
      </c>
      <c r="D5" s="10" t="s">
        <v>75</v>
      </c>
      <c r="E5" s="10" t="s">
        <v>76</v>
      </c>
      <c r="F5" s="10" t="s">
        <v>29</v>
      </c>
      <c r="G5" s="10" t="s">
        <v>24</v>
      </c>
    </row>
    <row r="6" spans="1:7" x14ac:dyDescent="0.3">
      <c r="A6" s="171" t="s">
        <v>1</v>
      </c>
      <c r="B6" s="172"/>
      <c r="C6" s="9" t="s">
        <v>17</v>
      </c>
      <c r="D6" s="9" t="s">
        <v>18</v>
      </c>
      <c r="E6" s="9" t="s">
        <v>19</v>
      </c>
      <c r="F6" s="9" t="s">
        <v>20</v>
      </c>
      <c r="G6" s="9" t="s">
        <v>21</v>
      </c>
    </row>
    <row r="7" spans="1:7" ht="27" x14ac:dyDescent="0.3">
      <c r="A7" s="164" t="s">
        <v>30</v>
      </c>
      <c r="B7" s="165"/>
      <c r="C7" s="10" t="s">
        <v>26</v>
      </c>
      <c r="D7" s="10" t="s">
        <v>31</v>
      </c>
      <c r="E7" s="10" t="s">
        <v>77</v>
      </c>
      <c r="F7" s="10" t="s">
        <v>78</v>
      </c>
      <c r="G7" s="10" t="s">
        <v>32</v>
      </c>
    </row>
    <row r="8" spans="1:7" ht="27" x14ac:dyDescent="0.3">
      <c r="A8" s="166" t="s">
        <v>7</v>
      </c>
      <c r="B8" s="167"/>
      <c r="C8" s="10" t="s">
        <v>33</v>
      </c>
      <c r="D8" s="10" t="s">
        <v>81</v>
      </c>
      <c r="E8" s="10" t="s">
        <v>79</v>
      </c>
      <c r="F8" s="10" t="s">
        <v>80</v>
      </c>
      <c r="G8" s="10" t="s">
        <v>34</v>
      </c>
    </row>
    <row r="9" spans="1:7" ht="27" x14ac:dyDescent="0.3">
      <c r="A9" s="168" t="s">
        <v>8</v>
      </c>
      <c r="B9" s="169"/>
      <c r="C9" s="10" t="s">
        <v>35</v>
      </c>
      <c r="D9" s="10" t="s">
        <v>36</v>
      </c>
      <c r="E9" s="10" t="s">
        <v>82</v>
      </c>
      <c r="F9" s="10" t="s">
        <v>37</v>
      </c>
      <c r="G9" s="10" t="s">
        <v>38</v>
      </c>
    </row>
    <row r="10" spans="1:7" x14ac:dyDescent="0.3">
      <c r="C10" s="23"/>
      <c r="D10" s="23"/>
      <c r="E10" s="23"/>
      <c r="F10" s="23"/>
      <c r="G10" s="23"/>
    </row>
    <row r="11" spans="1:7" ht="17.25" thickBot="1" x14ac:dyDescent="0.35">
      <c r="A11" s="24" t="s">
        <v>53</v>
      </c>
    </row>
    <row r="12" spans="1:7" ht="27.75" thickTop="1" x14ac:dyDescent="0.3">
      <c r="A12" s="16" t="s">
        <v>69</v>
      </c>
      <c r="B12" s="17" t="s">
        <v>41</v>
      </c>
      <c r="C12" s="18" t="s">
        <v>42</v>
      </c>
      <c r="D12" s="19" t="s">
        <v>43</v>
      </c>
      <c r="E12" s="9" t="s">
        <v>44</v>
      </c>
    </row>
    <row r="13" spans="1:7" ht="27.75" thickBot="1" x14ac:dyDescent="0.35">
      <c r="A13" s="20" t="s">
        <v>45</v>
      </c>
      <c r="B13" s="21" t="s">
        <v>46</v>
      </c>
      <c r="C13" s="22" t="s">
        <v>67</v>
      </c>
      <c r="D13" s="64" t="s">
        <v>68</v>
      </c>
      <c r="E13" s="10" t="s">
        <v>47</v>
      </c>
    </row>
    <row r="14" spans="1:7" ht="18" thickTop="1" thickBot="1" x14ac:dyDescent="0.35">
      <c r="A14" s="170"/>
      <c r="B14" s="170"/>
      <c r="C14" s="170"/>
      <c r="D14" s="170"/>
      <c r="E14" s="170"/>
    </row>
    <row r="15" spans="1:7" ht="17.25" thickTop="1" x14ac:dyDescent="0.3">
      <c r="A15" s="16" t="s">
        <v>48</v>
      </c>
      <c r="B15" s="17" t="s">
        <v>49</v>
      </c>
      <c r="C15" s="18" t="s">
        <v>50</v>
      </c>
      <c r="D15" s="19" t="s">
        <v>51</v>
      </c>
      <c r="E15" s="9" t="s">
        <v>52</v>
      </c>
    </row>
    <row r="16" spans="1:7" ht="27.75" thickBot="1" x14ac:dyDescent="0.35">
      <c r="A16" s="20" t="s">
        <v>45</v>
      </c>
      <c r="B16" s="21" t="s">
        <v>46</v>
      </c>
      <c r="C16" s="22" t="s">
        <v>67</v>
      </c>
      <c r="D16" s="64" t="s">
        <v>68</v>
      </c>
      <c r="E16" s="10" t="s">
        <v>47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E856AFA454C58419F5CDD220D42406B" ma:contentTypeVersion="12" ma:contentTypeDescription="새 문서를 만듭니다." ma:contentTypeScope="" ma:versionID="629b12bd5140c83bdee1cdbe5f3fd5b0">
  <xsd:schema xmlns:xsd="http://www.w3.org/2001/XMLSchema" xmlns:xs="http://www.w3.org/2001/XMLSchema" xmlns:p="http://schemas.microsoft.com/office/2006/metadata/properties" xmlns:ns3="9a84df50-5ffa-49fa-9f0f-67574307353a" xmlns:ns4="a24ec1da-e522-4537-878b-a91501eecdda" targetNamespace="http://schemas.microsoft.com/office/2006/metadata/properties" ma:root="true" ma:fieldsID="3bdfe49f61078d609e3702e0f39b515e" ns3:_="" ns4:_="">
    <xsd:import namespace="9a84df50-5ffa-49fa-9f0f-67574307353a"/>
    <xsd:import namespace="a24ec1da-e522-4537-878b-a91501eecd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84df50-5ffa-49fa-9f0f-6757430735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4ec1da-e522-4537-878b-a91501eecdd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1A7603-6061-4652-A637-F6627B483224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9a84df50-5ffa-49fa-9f0f-67574307353a"/>
    <ds:schemaRef ds:uri="http://schemas.microsoft.com/office/2006/documentManagement/types"/>
    <ds:schemaRef ds:uri="a24ec1da-e522-4537-878b-a91501eecdda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576A10B-764E-4E3E-AC8E-7C7508CD0C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1A46F3-88E7-4E07-ADCC-4E37076B3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84df50-5ffa-49fa-9f0f-67574307353a"/>
    <ds:schemaRef ds:uri="a24ec1da-e522-4537-878b-a91501eecd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업체별 연구개발 투자현황</vt:lpstr>
      <vt:lpstr>2. 업체별 연구개발 투입인력현황</vt:lpstr>
      <vt:lpstr>3. 업체별 특허현황</vt:lpstr>
      <vt:lpstr>4. 혁신역량 및 성장단계 산식</vt:lpstr>
      <vt:lpstr> 배점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여름 김</cp:lastModifiedBy>
  <dcterms:created xsi:type="dcterms:W3CDTF">2021-09-14T02:34:56Z</dcterms:created>
  <dcterms:modified xsi:type="dcterms:W3CDTF">2025-11-16T09:00:26Z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0x0101001E856AFA454C58419F5CDD220D42406B</vt:lpwstr>
  </property>
</Properties>
</file>